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63"/>
  <workbookPr defaultThemeVersion="124226"/>
  <mc:AlternateContent xmlns:mc="http://schemas.openxmlformats.org/markup-compatibility/2006">
    <mc:Choice Requires="x15">
      <x15ac:absPath xmlns:x15ac="http://schemas.microsoft.com/office/spreadsheetml/2010/11/ac" url="E:\Văn bản - Tài liệu 2022\BÁO CÁO ICT_INDEX\"/>
    </mc:Choice>
  </mc:AlternateContent>
  <xr:revisionPtr revIDLastSave="0" documentId="13_ncr:1_{2E997716-0557-4A0B-8A41-8D336D987E01}" xr6:coauthVersionLast="36" xr6:coauthVersionMax="36" xr10:uidLastSave="{00000000-0000-0000-0000-000000000000}"/>
  <bookViews>
    <workbookView xWindow="0" yWindow="0" windowWidth="16320" windowHeight="5640" xr2:uid="{00000000-000D-0000-FFFF-FFFF00000000}"/>
  </bookViews>
  <sheets>
    <sheet name="Phiếu điều tra" sheetId="1" r:id="rId1"/>
  </sheets>
  <definedNames>
    <definedName name="_xlnm.Print_Titles" localSheetId="0">'Phiếu điều tra'!$18:$18</definedName>
  </definedNames>
  <calcPr calcId="191029"/>
</workbook>
</file>

<file path=xl/calcChain.xml><?xml version="1.0" encoding="utf-8"?>
<calcChain xmlns="http://schemas.openxmlformats.org/spreadsheetml/2006/main">
  <c r="H27" i="1" l="1"/>
  <c r="H26" i="1"/>
  <c r="H86" i="1"/>
  <c r="H85" i="1"/>
  <c r="H84" i="1"/>
  <c r="H83" i="1"/>
  <c r="H82" i="1"/>
  <c r="H81" i="1"/>
  <c r="H55" i="1"/>
  <c r="H54" i="1"/>
  <c r="H53" i="1"/>
  <c r="H52" i="1"/>
  <c r="H51" i="1"/>
  <c r="H111" i="1"/>
  <c r="H110" i="1"/>
  <c r="H107" i="1"/>
  <c r="H106" i="1"/>
  <c r="H105" i="1"/>
  <c r="H104" i="1"/>
  <c r="H103" i="1"/>
  <c r="H99" i="1" l="1"/>
  <c r="H98" i="1"/>
  <c r="H92" i="1"/>
  <c r="H93" i="1"/>
  <c r="H94" i="1"/>
  <c r="H95" i="1"/>
  <c r="H91" i="1"/>
  <c r="H73" i="1"/>
  <c r="H66" i="1"/>
  <c r="H65" i="1"/>
  <c r="H64" i="1"/>
  <c r="H44" i="1"/>
  <c r="H40" i="1"/>
  <c r="H39" i="1"/>
  <c r="H38" i="1"/>
  <c r="H37" i="1"/>
  <c r="H21" i="1"/>
  <c r="H34" i="1" l="1"/>
  <c r="H12" i="1"/>
  <c r="H74" i="1" l="1"/>
  <c r="H75" i="1"/>
  <c r="H76" i="1"/>
  <c r="H77" i="1"/>
  <c r="H78" i="1"/>
  <c r="H58" i="1"/>
  <c r="H57" i="1"/>
  <c r="H45" i="1"/>
  <c r="H46" i="1"/>
  <c r="H47" i="1"/>
  <c r="H48" i="1"/>
  <c r="H113" i="1"/>
  <c r="H67" i="1"/>
  <c r="H32" i="1"/>
  <c r="H23" i="1"/>
  <c r="H24" i="1"/>
  <c r="H28" i="1"/>
  <c r="H29" i="1"/>
  <c r="H30" i="1"/>
  <c r="H31" i="1"/>
  <c r="H22" i="1"/>
</calcChain>
</file>

<file path=xl/sharedStrings.xml><?xml version="1.0" encoding="utf-8"?>
<sst xmlns="http://schemas.openxmlformats.org/spreadsheetml/2006/main" count="271" uniqueCount="113">
  <si>
    <t>THÔNG TIN CHUNG</t>
  </si>
  <si>
    <t>Chỉ tiêu</t>
  </si>
  <si>
    <t>Giải thích biến động</t>
  </si>
  <si>
    <t>HẠ TẦNG KỸ THUẬT CNTT</t>
  </si>
  <si>
    <t>Đơn vị tính</t>
  </si>
  <si>
    <t>Đơn vị</t>
  </si>
  <si>
    <t>Người</t>
  </si>
  <si>
    <t>Máy</t>
  </si>
  <si>
    <t>Leased Line</t>
  </si>
  <si>
    <t>FTTH</t>
  </si>
  <si>
    <t>xDSL (ADSL và SDSL)</t>
  </si>
  <si>
    <t>Băng rộng khác</t>
  </si>
  <si>
    <t>Máy tính để bàn</t>
  </si>
  <si>
    <t>Máy tính xách tay</t>
  </si>
  <si>
    <t>Máy chủ</t>
  </si>
  <si>
    <t>Máy tính</t>
  </si>
  <si>
    <t>Giải pháp khác (Ghi rõ tên giải pháp)</t>
  </si>
  <si>
    <t>Có/Không</t>
  </si>
  <si>
    <t>Triển khai hệ thống an toàn thông tin, an toàn dữ liệu</t>
  </si>
  <si>
    <t>Triển khai giải pháp an toàn thông tin</t>
  </si>
  <si>
    <t>STT</t>
  </si>
  <si>
    <t>SAN</t>
  </si>
  <si>
    <t>NAS</t>
  </si>
  <si>
    <t>DAS</t>
  </si>
  <si>
    <t>VND</t>
  </si>
  <si>
    <t>HẠ TẦNG NHÂN LỰC CNTT</t>
  </si>
  <si>
    <t>B.</t>
  </si>
  <si>
    <t>A.</t>
  </si>
  <si>
    <t>D.</t>
  </si>
  <si>
    <t>C.</t>
  </si>
  <si>
    <t>ỨNG DỤNG CNTT</t>
  </si>
  <si>
    <t>•</t>
  </si>
  <si>
    <t>Quản lý văn bản và điều hành trên môi trường mạng</t>
  </si>
  <si>
    <t>Quản lý nhân sự</t>
  </si>
  <si>
    <t>Quản lý tài chính - kế toán</t>
  </si>
  <si>
    <t>Ứng dụng chữ ký số</t>
  </si>
  <si>
    <t>Ứng dụng khác (Liệt kê chi tiết)</t>
  </si>
  <si>
    <t>II</t>
  </si>
  <si>
    <t>Nội bộ</t>
  </si>
  <si>
    <t>Giấy mời họp</t>
  </si>
  <si>
    <t>Tài liệu phục vụ cuộc họp</t>
  </si>
  <si>
    <t>Văn bản để biết, để báo cáo</t>
  </si>
  <si>
    <t>Thông báo chung của cơ quan</t>
  </si>
  <si>
    <t>Các tài liệu cần trao đổi trong quá trình xử lý công việc</t>
  </si>
  <si>
    <t>Với cơ quan, tổ chức, cá nhân bên ngoài</t>
  </si>
  <si>
    <t>Văn bản hành chính</t>
  </si>
  <si>
    <t>Hồ sơ công việc</t>
  </si>
  <si>
    <t>9.1</t>
  </si>
  <si>
    <t>9.2</t>
  </si>
  <si>
    <t>HẠ TẦNG NHÂN LỰC CỦA CQNN</t>
  </si>
  <si>
    <t>HẠ TẦNG KỸ THUẬT TRONG CQNN</t>
  </si>
  <si>
    <t>Quản lý tài sản cố định</t>
  </si>
  <si>
    <t>Hệ thống một cửa điện tử</t>
  </si>
  <si>
    <t>7.1</t>
  </si>
  <si>
    <t>7.2</t>
  </si>
  <si>
    <t>7.3</t>
  </si>
  <si>
    <t>9.3</t>
  </si>
  <si>
    <t>9.4</t>
  </si>
  <si>
    <t>Triển khai giải pháp an toàn dữ liệu</t>
  </si>
  <si>
    <t>Số máy tính trong các CQNN có cài đặt các phần mềm diệt và phòng chống virus</t>
  </si>
  <si>
    <t>Tổng chi từ NSNN cho ứng dụng CNTT</t>
  </si>
  <si>
    <t>Tường lửa (firewall)</t>
  </si>
  <si>
    <t>Lọc thư rác (spam email)</t>
  </si>
  <si>
    <t>Phần mềm bảo mật/diệt virus (Security/ Antivirus Software)</t>
  </si>
  <si>
    <t>Hệ thống cảnh báo truy nhập trái phép (IPS/ IDS)</t>
  </si>
  <si>
    <t>Băng từ (Tape)</t>
  </si>
  <si>
    <t>Tủ đĩa (Disk)</t>
  </si>
  <si>
    <t>Chi từ NSNN cho đào tạo CNTT và an toàn thông tin</t>
  </si>
  <si>
    <t>Năm 2020</t>
  </si>
  <si>
    <t>PHIẾU THU THẬP SỐ LIỆU VỀ MỨC ĐỘ SẴN SÀNG
 CHO PHÁT TRIỂN VÀ ỨNG DỤNG CNTT-TT NĂM 2022</t>
  </si>
  <si>
    <t>Số phường, xã đã triển khai các văn bản điện tử</t>
  </si>
  <si>
    <t>8.1</t>
  </si>
  <si>
    <t>8.2</t>
  </si>
  <si>
    <t>17.1</t>
  </si>
  <si>
    <t>17.2</t>
  </si>
  <si>
    <t>17.2.1</t>
  </si>
  <si>
    <t>17.3</t>
  </si>
  <si>
    <t>17.3.3</t>
  </si>
  <si>
    <t>7.1.1</t>
  </si>
  <si>
    <t>7.1.2</t>
  </si>
  <si>
    <t>7. 4</t>
  </si>
  <si>
    <t>7.4.1</t>
  </si>
  <si>
    <t>7.4.2</t>
  </si>
  <si>
    <t>Năm 2021</t>
  </si>
  <si>
    <t>CCVC cấp huyện</t>
  </si>
  <si>
    <t>CCVC cấp xã</t>
  </si>
  <si>
    <t>Trang bị máy tính trong các cơ quan nhà nước của tỉnh</t>
  </si>
  <si>
    <t>Số CCVC được trang bị máy tính</t>
  </si>
  <si>
    <t>Tổng số máy tính trong các CQNN</t>
  </si>
  <si>
    <t>Mbps</t>
  </si>
  <si>
    <r>
      <t xml:space="preserve">Tổng đầu tư từ NSNN cho hạ tầng kỹ thuật </t>
    </r>
    <r>
      <rPr>
        <i/>
        <sz val="11"/>
        <rFont val="Times New Roman"/>
        <family val="1"/>
      </rPr>
      <t>(Mua sắm trang thiết bị CNTT)</t>
    </r>
  </si>
  <si>
    <r>
      <t xml:space="preserve">Đầu tư từ NSNN cho hạ tầng an toàn thông tin </t>
    </r>
    <r>
      <rPr>
        <i/>
        <sz val="11"/>
        <color theme="1"/>
        <rFont val="Times New Roman"/>
        <family val="1"/>
      </rPr>
      <t>(Mua sắm, trang bị phần mềm diệt virus, USB bảo mật, Ổ cứng di động và các thiết bị phục vụ sao lưu dữ liệu…)</t>
    </r>
  </si>
  <si>
    <t>Số cán bộ chuyên trách, kiêm nhiệm về CNTT có trình độ đại học trở lên</t>
  </si>
  <si>
    <t>Số cán bộ chuyên trách, kiêm nhiệm về an toàn thông tin trong các CQNN thuộc huyện, thành phố</t>
  </si>
  <si>
    <t>Số cán bộ chuyên trách, kiêm nhiệm về CNTT trong các CQNN thuộc huyện, thành phố</t>
  </si>
  <si>
    <t>Các ứng dụng cơ bản đã triển khai tại UBND cấp huyện</t>
  </si>
  <si>
    <t>Các giải pháp an toàn dữ liệu tại UBND cấp huyện</t>
  </si>
  <si>
    <t>Các giải pháp an toàn thông tin tại UBND cấp huyện</t>
  </si>
  <si>
    <t>Các giải pháp an toàn dữ liệu tại UBND cấp xã</t>
  </si>
  <si>
    <t>Các ứng dụng cơ bản đã triển khai tại UBND cấp xã</t>
  </si>
  <si>
    <t>Sử dụng văn bản điện tử trong hoạt động tại UBND cấp huyện và các đơn vị trực thuộc</t>
  </si>
  <si>
    <t>Các loại văn bản điện tử đã triển khai tại UBND huyện, thành phố</t>
  </si>
  <si>
    <t>Họ và tên người báo cáo:</t>
  </si>
  <si>
    <t>Số điện thoại di động:</t>
  </si>
  <si>
    <t>Tổng số cán bộ công chức, viên chức (CCVC)</t>
  </si>
  <si>
    <t>Các hoạt động khác (ghi cụ thể)……….</t>
  </si>
  <si>
    <t>Các hoạt động nội bộ khác (ghi cụ thể)……….</t>
  </si>
  <si>
    <t>Các hoạt động nội bộ khác (ghi cụ thể)…….</t>
  </si>
  <si>
    <t>Các hoạt động nội bộ khác (ghi cụ thể)……..</t>
  </si>
  <si>
    <t>Ứng dụng khác (Liệt kê chi tiết)……..</t>
  </si>
  <si>
    <t>Cơ quan, đơn vị:</t>
  </si>
  <si>
    <r>
      <rPr>
        <b/>
        <sz val="11"/>
        <color theme="1"/>
        <rFont val="Times New Roman"/>
        <family val="1"/>
      </rPr>
      <t>Hướng dẫn chung:</t>
    </r>
    <r>
      <rPr>
        <sz val="11"/>
        <color theme="1"/>
        <rFont val="Times New Roman"/>
        <family val="1"/>
      </rPr>
      <t xml:space="preserve">
• Những trường hợp không có được số liệu chính xác, có thể sử dụng số ước tính gần đúng nhất có thể.
• Thời điểm và số liệu thống kê:
 - Cột Năm 2020: lấy số liệu tính đến 31/12/2020. 
</t>
    </r>
    <r>
      <rPr>
        <sz val="11"/>
        <color rgb="FFFF0000"/>
        <rFont val="Times New Roman"/>
        <family val="1"/>
      </rPr>
      <t xml:space="preserve"> - </t>
    </r>
    <r>
      <rPr>
        <sz val="11"/>
        <color theme="1"/>
        <rFont val="Times New Roman"/>
        <family val="1"/>
      </rPr>
      <t xml:space="preserve">Cột Năm 2021: lấy số liệu tính đến 31/12/2021.
 </t>
    </r>
    <r>
      <rPr>
        <sz val="11"/>
        <color rgb="FFFF0000"/>
        <rFont val="Times New Roman"/>
        <family val="1"/>
      </rPr>
      <t>-</t>
    </r>
    <r>
      <rPr>
        <sz val="11"/>
        <color theme="1"/>
        <rFont val="Times New Roman"/>
        <family val="1"/>
      </rPr>
      <t xml:space="preserve"> Cột Giải thích biến động: Khi số liệu có sự thay đổi lớn giữa các năm (trên 20%), đề nghị giải thích lý do.
• Sau khi điền phiếu điều tra, đề nghị ghi rõ tên và thông tin liên hệ của cán bộ xử lý vào cuối phiếu điều tra để liên lạc, trao đổi khi cần.</t>
    </r>
  </si>
  <si>
    <r>
      <t xml:space="preserve">Băng thông kết nối Internet của các CQNN theo từng loại kết nối </t>
    </r>
    <r>
      <rPr>
        <i/>
        <sz val="11"/>
        <color theme="1"/>
        <rFont val="Times New Roman"/>
        <family val="1"/>
      </rPr>
      <t>(tính trên tổng các đường truyền)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</si>
</sst>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_-;\-* #,##0.00\ _₫_-;_-* &quot;-&quot;??\ _₫_-;_-@_-"/>
  </numFmts>
  <fonts count="15" x14ac:knownFonts="1">
    <font>
      <sz val="11"/>
      <color theme="1"/>
      <name val="Calibri"/>
      <family val="2"/>
      <charset val="163"/>
      <scheme val="minor"/>
    </font>
    <font>
      <sz val="11"/>
      <color theme="1"/>
      <name val="Calibri"/>
      <family val="2"/>
      <charset val="163"/>
      <scheme val="minor"/>
    </font>
    <font>
      <b/>
      <sz val="13"/>
      <color theme="1"/>
      <name val="Times New Roman"/>
      <family val="1"/>
    </font>
    <font>
      <b/>
      <sz val="13"/>
      <color rgb="FFFF0000"/>
      <name val="Times New Roman"/>
      <family val="1"/>
    </font>
    <font>
      <sz val="11"/>
      <color theme="1"/>
      <name val="Times New Roman"/>
      <family val="1"/>
    </font>
    <font>
      <sz val="12"/>
      <color theme="1"/>
      <name val="Times New Roman"/>
      <family val="1"/>
    </font>
    <font>
      <sz val="11"/>
      <color rgb="FFFF0000"/>
      <name val="Times New Roman"/>
      <family val="1"/>
    </font>
    <font>
      <b/>
      <sz val="11"/>
      <color theme="1"/>
      <name val="Times New Roman"/>
      <family val="1"/>
    </font>
    <font>
      <b/>
      <sz val="11"/>
      <name val="Times New Roman"/>
      <family val="1"/>
    </font>
    <font>
      <b/>
      <i/>
      <sz val="11"/>
      <color theme="1"/>
      <name val="Times New Roman"/>
      <family val="1"/>
    </font>
    <font>
      <i/>
      <sz val="11"/>
      <color theme="1"/>
      <name val="Times New Roman"/>
      <family val="1"/>
    </font>
    <font>
      <b/>
      <i/>
      <sz val="11"/>
      <name val="Times New Roman"/>
      <family val="1"/>
    </font>
    <font>
      <i/>
      <sz val="11"/>
      <name val="Times New Roman"/>
      <family val="1"/>
    </font>
    <font>
      <sz val="11"/>
      <name val="Times New Roman"/>
      <family val="1"/>
    </font>
    <font>
      <strike/>
      <sz val="11"/>
      <color theme="1"/>
      <name val="Times New Roman"/>
      <family val="1"/>
    </font>
  </fonts>
  <fills count="3">
    <fill>
      <patternFill patternType="none"/>
    </fill>
    <fill>
      <patternFill patternType="gray125"/>
    </fill>
    <fill>
      <patternFill patternType="solid">
        <fgColor theme="3"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s>
  <cellStyleXfs count="2">
    <xf numFmtId="0" fontId="0" fillId="0" borderId="0"/>
    <xf numFmtId="164" fontId="1" fillId="0" borderId="0" applyFont="0" applyFill="0" applyBorder="0" applyAlignment="0" applyProtection="0"/>
  </cellStyleXfs>
  <cellXfs count="105">
    <xf numFmtId="0" fontId="0" fillId="0" borderId="0" xfId="0"/>
    <xf numFmtId="0" fontId="7" fillId="0" borderId="6"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1" xfId="0" applyFont="1" applyFill="1" applyBorder="1" applyAlignment="1">
      <alignment vertical="center" wrapText="1"/>
    </xf>
    <xf numFmtId="0" fontId="4" fillId="0" borderId="0" xfId="0" applyFont="1" applyFill="1" applyBorder="1"/>
    <xf numFmtId="3" fontId="7" fillId="0" borderId="1" xfId="0" applyNumberFormat="1" applyFont="1" applyFill="1" applyBorder="1" applyAlignment="1">
      <alignment horizontal="right" vertical="center" wrapText="1"/>
    </xf>
    <xf numFmtId="3" fontId="4" fillId="0" borderId="1" xfId="0" applyNumberFormat="1" applyFont="1" applyFill="1" applyBorder="1" applyAlignment="1">
      <alignment horizontal="right" vertical="center"/>
    </xf>
    <xf numFmtId="0" fontId="4" fillId="0" borderId="1" xfId="0" applyFont="1" applyFill="1" applyBorder="1" applyAlignment="1">
      <alignment vertical="center"/>
    </xf>
    <xf numFmtId="0" fontId="6" fillId="0" borderId="0" xfId="0" applyFont="1" applyFill="1" applyBorder="1" applyAlignment="1">
      <alignment vertical="center"/>
    </xf>
    <xf numFmtId="3" fontId="4" fillId="0" borderId="1" xfId="1" applyNumberFormat="1" applyFont="1" applyFill="1" applyBorder="1" applyAlignment="1">
      <alignment horizontal="right" vertical="center"/>
    </xf>
    <xf numFmtId="0" fontId="4" fillId="0" borderId="1" xfId="0" applyFont="1" applyFill="1" applyBorder="1" applyAlignment="1">
      <alignment horizontal="center" vertical="center"/>
    </xf>
    <xf numFmtId="0" fontId="7" fillId="0" borderId="8" xfId="0" applyFont="1" applyFill="1" applyBorder="1" applyAlignment="1">
      <alignment horizontal="center" vertical="center"/>
    </xf>
    <xf numFmtId="3" fontId="4" fillId="0" borderId="6" xfId="0" applyNumberFormat="1" applyFont="1" applyFill="1" applyBorder="1" applyAlignment="1">
      <alignment horizontal="right" vertical="center"/>
    </xf>
    <xf numFmtId="0" fontId="4" fillId="0" borderId="6" xfId="0" applyFont="1" applyFill="1" applyBorder="1" applyAlignment="1">
      <alignment vertical="center"/>
    </xf>
    <xf numFmtId="0" fontId="3" fillId="0" borderId="0" xfId="0" applyFont="1" applyFill="1" applyAlignment="1">
      <alignment vertical="center" wrapText="1"/>
    </xf>
    <xf numFmtId="0" fontId="4" fillId="0" borderId="0" xfId="0" applyFont="1" applyFill="1"/>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0" fontId="5" fillId="0" borderId="0" xfId="0" applyFont="1" applyFill="1" applyAlignment="1">
      <alignment horizontal="center" vertical="center"/>
    </xf>
    <xf numFmtId="0" fontId="4" fillId="0" borderId="0" xfId="0" applyFont="1" applyFill="1" applyAlignment="1">
      <alignment vertical="center"/>
    </xf>
    <xf numFmtId="0" fontId="3" fillId="0" borderId="0" xfId="0" applyFont="1" applyFill="1" applyAlignment="1">
      <alignment horizontal="center" vertical="center" wrapText="1"/>
    </xf>
    <xf numFmtId="0" fontId="6" fillId="0" borderId="0" xfId="0" applyFont="1" applyFill="1" applyAlignment="1">
      <alignment vertical="center" wrapText="1"/>
    </xf>
    <xf numFmtId="0" fontId="4" fillId="0" borderId="0" xfId="0" applyFont="1" applyFill="1" applyAlignment="1">
      <alignment wrapText="1"/>
    </xf>
    <xf numFmtId="0" fontId="4" fillId="0" borderId="0" xfId="0" applyFont="1" applyFill="1" applyAlignment="1">
      <alignment horizontal="center" vertical="center" wrapText="1"/>
    </xf>
    <xf numFmtId="0" fontId="4" fillId="0" borderId="0" xfId="0" applyFont="1" applyFill="1" applyAlignment="1">
      <alignment horizontal="left" vertical="center" wrapText="1"/>
    </xf>
    <xf numFmtId="0" fontId="5" fillId="0" borderId="0" xfId="0" applyFont="1" applyFill="1" applyAlignment="1">
      <alignment horizontal="center" vertical="center" wrapText="1"/>
    </xf>
    <xf numFmtId="0" fontId="7" fillId="0" borderId="0" xfId="0" applyFont="1" applyFill="1" applyBorder="1" applyAlignment="1">
      <alignment horizontal="center" vertical="center"/>
    </xf>
    <xf numFmtId="0" fontId="6" fillId="0" borderId="0" xfId="0" applyFont="1" applyFill="1" applyAlignment="1">
      <alignment vertical="center"/>
    </xf>
    <xf numFmtId="0" fontId="7" fillId="0" borderId="0" xfId="0" applyFont="1" applyFill="1" applyBorder="1" applyAlignment="1">
      <alignment horizontal="left" vertical="center"/>
    </xf>
    <xf numFmtId="0" fontId="7"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8" fillId="0" borderId="1" xfId="0" applyFont="1" applyFill="1" applyBorder="1" applyAlignment="1">
      <alignment horizontal="center" vertical="center"/>
    </xf>
    <xf numFmtId="0" fontId="6" fillId="0" borderId="7" xfId="0" applyFont="1" applyFill="1" applyBorder="1" applyAlignment="1">
      <alignment vertical="center"/>
    </xf>
    <xf numFmtId="3" fontId="7" fillId="0" borderId="1" xfId="1" applyNumberFormat="1" applyFont="1" applyFill="1" applyBorder="1" applyAlignment="1">
      <alignment horizontal="right" vertical="center"/>
    </xf>
    <xf numFmtId="0" fontId="6" fillId="0" borderId="0" xfId="0" applyFont="1" applyFill="1" applyAlignment="1"/>
    <xf numFmtId="3" fontId="4" fillId="0" borderId="1" xfId="0" applyNumberFormat="1" applyFont="1" applyFill="1" applyBorder="1" applyAlignment="1">
      <alignment vertical="center"/>
    </xf>
    <xf numFmtId="0" fontId="9" fillId="0" borderId="1" xfId="0" applyFont="1" applyFill="1" applyBorder="1" applyAlignment="1">
      <alignment horizontal="center" vertical="center"/>
    </xf>
    <xf numFmtId="0" fontId="10" fillId="0" borderId="1" xfId="0" applyFont="1" applyFill="1" applyBorder="1" applyAlignment="1">
      <alignment horizontal="center" vertical="center"/>
    </xf>
    <xf numFmtId="0" fontId="13" fillId="0" borderId="1" xfId="0" applyFont="1" applyFill="1" applyBorder="1" applyAlignment="1">
      <alignment horizontal="center" vertical="center"/>
    </xf>
    <xf numFmtId="3" fontId="13" fillId="0" borderId="1" xfId="1" applyNumberFormat="1" applyFont="1" applyFill="1" applyBorder="1" applyAlignment="1">
      <alignment horizontal="right" vertical="center"/>
    </xf>
    <xf numFmtId="0" fontId="13" fillId="0" borderId="1" xfId="0" applyFont="1" applyFill="1" applyBorder="1" applyAlignment="1">
      <alignment vertical="center"/>
    </xf>
    <xf numFmtId="0" fontId="13" fillId="0" borderId="1" xfId="0" applyFont="1" applyFill="1" applyBorder="1" applyAlignment="1">
      <alignment horizontal="right" vertical="center"/>
    </xf>
    <xf numFmtId="0" fontId="4" fillId="0" borderId="0" xfId="0" applyFont="1" applyFill="1" applyAlignment="1"/>
    <xf numFmtId="3" fontId="13" fillId="0" borderId="1" xfId="0" applyNumberFormat="1" applyFont="1" applyFill="1" applyBorder="1" applyAlignment="1">
      <alignment horizontal="right" vertical="center"/>
    </xf>
    <xf numFmtId="0" fontId="4" fillId="0" borderId="0" xfId="0" applyFont="1" applyFill="1" applyBorder="1" applyAlignment="1">
      <alignment horizontal="right" vertical="center"/>
    </xf>
    <xf numFmtId="0" fontId="6" fillId="0" borderId="0" xfId="0" applyFont="1" applyFill="1"/>
    <xf numFmtId="0" fontId="4" fillId="0" borderId="2" xfId="0" applyFont="1" applyFill="1" applyBorder="1" applyAlignment="1">
      <alignment horizontal="center" vertical="center"/>
    </xf>
    <xf numFmtId="0" fontId="10" fillId="0" borderId="2" xfId="0" applyFont="1" applyFill="1" applyBorder="1" applyAlignment="1">
      <alignment horizontal="center" vertical="center"/>
    </xf>
    <xf numFmtId="3" fontId="14" fillId="0" borderId="1" xfId="0" applyNumberFormat="1" applyFont="1" applyFill="1" applyBorder="1" applyAlignment="1">
      <alignment vertical="center"/>
    </xf>
    <xf numFmtId="0" fontId="14" fillId="0" borderId="1" xfId="0" applyFont="1" applyFill="1" applyBorder="1" applyAlignment="1">
      <alignment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4" fillId="0"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7" fillId="2" borderId="5" xfId="0" applyFont="1" applyFill="1" applyBorder="1" applyAlignment="1">
      <alignment horizontal="center" vertical="center"/>
    </xf>
    <xf numFmtId="0" fontId="7" fillId="2" borderId="5" xfId="0" applyFont="1" applyFill="1" applyBorder="1" applyAlignment="1">
      <alignment horizontal="center" vertical="center" wrapText="1"/>
    </xf>
    <xf numFmtId="0" fontId="7" fillId="0" borderId="2" xfId="0" applyFont="1" applyFill="1" applyBorder="1" applyAlignment="1">
      <alignment horizontal="left" vertical="center"/>
    </xf>
    <xf numFmtId="0" fontId="7" fillId="0" borderId="3" xfId="0" applyFont="1" applyFill="1" applyBorder="1" applyAlignment="1">
      <alignment horizontal="left" vertical="center"/>
    </xf>
    <xf numFmtId="0" fontId="7" fillId="0" borderId="1" xfId="0" applyFont="1" applyFill="1" applyBorder="1" applyAlignment="1">
      <alignment vertical="center" wrapText="1"/>
    </xf>
    <xf numFmtId="0" fontId="4" fillId="0" borderId="8" xfId="0" applyFont="1" applyFill="1" applyBorder="1" applyAlignment="1">
      <alignment horizontal="center" vertical="center"/>
    </xf>
    <xf numFmtId="0" fontId="7" fillId="0" borderId="0" xfId="0" applyFont="1" applyFill="1" applyBorder="1" applyAlignment="1">
      <alignment horizontal="left" vertical="center"/>
    </xf>
    <xf numFmtId="0" fontId="4" fillId="0" borderId="2" xfId="0" applyFont="1" applyFill="1" applyBorder="1" applyAlignment="1">
      <alignment horizontal="left" vertical="center" wrapText="1"/>
    </xf>
    <xf numFmtId="0" fontId="4" fillId="0" borderId="4" xfId="0" applyFont="1" applyFill="1" applyBorder="1" applyAlignment="1">
      <alignment horizontal="left" vertical="center" wrapText="1"/>
    </xf>
    <xf numFmtId="0" fontId="9" fillId="0" borderId="2" xfId="0" applyFont="1" applyFill="1" applyBorder="1" applyAlignment="1">
      <alignment horizontal="left" vertical="center"/>
    </xf>
    <xf numFmtId="0" fontId="9" fillId="0" borderId="4" xfId="0" applyFont="1" applyFill="1" applyBorder="1" applyAlignment="1">
      <alignment horizontal="left" vertical="center"/>
    </xf>
    <xf numFmtId="0" fontId="7" fillId="0" borderId="1" xfId="0" applyFont="1" applyFill="1" applyBorder="1" applyAlignment="1">
      <alignment horizontal="left" vertical="center"/>
    </xf>
    <xf numFmtId="0" fontId="7" fillId="0" borderId="2" xfId="0" applyFont="1" applyFill="1" applyBorder="1" applyAlignment="1">
      <alignment horizontal="left" vertical="center"/>
    </xf>
    <xf numFmtId="0" fontId="7" fillId="0" borderId="3" xfId="0" applyFont="1" applyFill="1" applyBorder="1" applyAlignment="1">
      <alignment horizontal="left" vertical="center"/>
    </xf>
    <xf numFmtId="0" fontId="13" fillId="0" borderId="1" xfId="0" applyFont="1" applyFill="1" applyBorder="1" applyAlignment="1">
      <alignment horizontal="left" vertical="center" wrapText="1"/>
    </xf>
    <xf numFmtId="0" fontId="11" fillId="0" borderId="2" xfId="0" applyFont="1" applyFill="1" applyBorder="1" applyAlignment="1">
      <alignment horizontal="left" vertical="center"/>
    </xf>
    <xf numFmtId="0" fontId="11" fillId="0" borderId="3" xfId="0" applyFont="1" applyFill="1" applyBorder="1" applyAlignment="1">
      <alignment horizontal="left" vertical="center"/>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4" fillId="0" borderId="1" xfId="0" applyFont="1" applyFill="1" applyBorder="1" applyAlignment="1">
      <alignment horizontal="left" vertical="center"/>
    </xf>
    <xf numFmtId="0" fontId="12" fillId="0" borderId="1" xfId="0" applyFont="1" applyFill="1" applyBorder="1" applyAlignment="1">
      <alignment horizontal="left" vertical="center"/>
    </xf>
    <xf numFmtId="0" fontId="7" fillId="0" borderId="2" xfId="0" applyFont="1" applyFill="1" applyBorder="1" applyAlignment="1">
      <alignment horizontal="left" vertical="center" wrapText="1"/>
    </xf>
    <xf numFmtId="0" fontId="7" fillId="0" borderId="3" xfId="0" applyFont="1" applyFill="1" applyBorder="1" applyAlignment="1">
      <alignment horizontal="left" vertical="center" wrapText="1"/>
    </xf>
    <xf numFmtId="0" fontId="9" fillId="0" borderId="1" xfId="0" applyFont="1" applyFill="1" applyBorder="1" applyAlignment="1">
      <alignment vertical="center" wrapText="1"/>
    </xf>
    <xf numFmtId="0" fontId="9" fillId="0" borderId="3" xfId="0" applyFont="1" applyFill="1" applyBorder="1" applyAlignment="1">
      <alignment horizontal="left" vertical="center"/>
    </xf>
    <xf numFmtId="0" fontId="4" fillId="0" borderId="0" xfId="0" applyFont="1" applyFill="1" applyAlignment="1">
      <alignment horizontal="left" vertical="center" wrapText="1"/>
    </xf>
    <xf numFmtId="0" fontId="2" fillId="0" borderId="0" xfId="0" applyFont="1" applyFill="1" applyAlignment="1">
      <alignment horizontal="center" vertical="center" wrapText="1"/>
    </xf>
    <xf numFmtId="0" fontId="7" fillId="0" borderId="0" xfId="0" applyFont="1" applyFill="1" applyBorder="1" applyAlignment="1">
      <alignment horizontal="left" vertical="center"/>
    </xf>
    <xf numFmtId="0" fontId="7" fillId="2" borderId="1" xfId="0" applyFont="1" applyFill="1" applyBorder="1" applyAlignment="1">
      <alignment horizontal="center" vertical="center"/>
    </xf>
    <xf numFmtId="0" fontId="8" fillId="2" borderId="1" xfId="0" applyFont="1" applyFill="1" applyBorder="1" applyAlignment="1">
      <alignment horizontal="center" vertical="center"/>
    </xf>
    <xf numFmtId="0" fontId="7" fillId="0" borderId="1" xfId="0" applyFont="1" applyFill="1" applyBorder="1" applyAlignment="1">
      <alignment horizontal="left" vertical="center" wrapText="1"/>
    </xf>
    <xf numFmtId="0" fontId="9" fillId="0" borderId="2" xfId="0" applyFont="1" applyFill="1" applyBorder="1" applyAlignment="1">
      <alignment horizontal="left" vertical="center" wrapText="1"/>
    </xf>
    <xf numFmtId="0" fontId="9" fillId="0" borderId="3" xfId="0" applyFont="1" applyFill="1" applyBorder="1" applyAlignment="1">
      <alignment horizontal="left" vertical="center" wrapText="1"/>
    </xf>
    <xf numFmtId="0" fontId="8" fillId="0" borderId="1" xfId="0" applyFont="1" applyFill="1" applyBorder="1" applyAlignment="1">
      <alignment horizontal="left" vertical="center" wrapText="1"/>
    </xf>
    <xf numFmtId="0" fontId="4" fillId="0" borderId="0" xfId="0" applyFont="1" applyFill="1" applyBorder="1" applyAlignment="1">
      <alignment horizontal="left" vertical="center" wrapText="1"/>
    </xf>
    <xf numFmtId="0" fontId="7" fillId="0" borderId="0" xfId="0" applyFont="1" applyFill="1" applyBorder="1" applyAlignment="1">
      <alignment horizontal="left" vertical="center" wrapText="1"/>
    </xf>
    <xf numFmtId="0" fontId="4" fillId="0"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4" fillId="0" borderId="3" xfId="0" applyFont="1" applyFill="1" applyBorder="1" applyAlignment="1">
      <alignment vertical="center"/>
    </xf>
    <xf numFmtId="0" fontId="9" fillId="0" borderId="1" xfId="0" applyFont="1" applyFill="1" applyBorder="1" applyAlignment="1">
      <alignment horizontal="left" vertical="center" wrapText="1"/>
    </xf>
    <xf numFmtId="0" fontId="7" fillId="2" borderId="5" xfId="0" applyFont="1" applyFill="1" applyBorder="1" applyAlignment="1">
      <alignment horizontal="center" vertical="center"/>
    </xf>
    <xf numFmtId="0" fontId="7" fillId="0" borderId="6"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9" fillId="0" borderId="4" xfId="0" applyFont="1" applyFill="1" applyBorder="1" applyAlignment="1">
      <alignment horizontal="left" vertical="center" wrapText="1"/>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13"/>
  <sheetViews>
    <sheetView tabSelected="1" topLeftCell="A37" zoomScaleSheetLayoutView="100" workbookViewId="0">
      <selection activeCell="J44" sqref="J44"/>
    </sheetView>
  </sheetViews>
  <sheetFormatPr defaultColWidth="9" defaultRowHeight="15.75" x14ac:dyDescent="0.25"/>
  <cols>
    <col min="1" max="1" width="7" style="53" customWidth="1"/>
    <col min="2" max="2" width="34.7109375" style="54" customWidth="1"/>
    <col min="3" max="3" width="22.140625" style="21" customWidth="1"/>
    <col min="4" max="4" width="12.28515625" style="20" customWidth="1"/>
    <col min="5" max="6" width="12.7109375" style="21" customWidth="1"/>
    <col min="7" max="7" width="20.28515625" style="21" customWidth="1"/>
    <col min="8" max="8" width="16.85546875" style="29" customWidth="1"/>
    <col min="9" max="9" width="17.28515625" style="17" customWidth="1"/>
    <col min="10" max="16384" width="9" style="17"/>
  </cols>
  <sheetData>
    <row r="1" spans="1:9" ht="18" customHeight="1" x14ac:dyDescent="0.25">
      <c r="A1" s="18"/>
      <c r="B1" s="19"/>
      <c r="C1" s="18"/>
      <c r="F1" s="18"/>
      <c r="G1" s="18"/>
      <c r="H1" s="22"/>
    </row>
    <row r="2" spans="1:9" ht="40.700000000000003" customHeight="1" x14ac:dyDescent="0.25">
      <c r="A2" s="86" t="s">
        <v>69</v>
      </c>
      <c r="B2" s="86"/>
      <c r="C2" s="86"/>
      <c r="D2" s="86"/>
      <c r="E2" s="86"/>
      <c r="F2" s="86"/>
      <c r="G2" s="86"/>
      <c r="H2" s="16"/>
    </row>
    <row r="3" spans="1:9" ht="18" customHeight="1" x14ac:dyDescent="0.25">
      <c r="A3" s="18"/>
      <c r="B3" s="19"/>
      <c r="F3" s="18"/>
      <c r="G3" s="18"/>
      <c r="H3" s="22"/>
    </row>
    <row r="4" spans="1:9" ht="119.25" customHeight="1" x14ac:dyDescent="0.25">
      <c r="A4" s="85" t="s">
        <v>111</v>
      </c>
      <c r="B4" s="85"/>
      <c r="C4" s="85"/>
      <c r="D4" s="85"/>
      <c r="E4" s="85"/>
      <c r="F4" s="85"/>
      <c r="G4" s="85"/>
      <c r="H4" s="23"/>
      <c r="I4" s="24"/>
    </row>
    <row r="5" spans="1:9" ht="12.75" customHeight="1" x14ac:dyDescent="0.25">
      <c r="A5" s="25"/>
      <c r="B5" s="26"/>
      <c r="C5" s="26"/>
      <c r="D5" s="27"/>
      <c r="E5" s="26"/>
      <c r="F5" s="26"/>
      <c r="G5" s="26"/>
      <c r="H5" s="23"/>
      <c r="I5" s="24"/>
    </row>
    <row r="6" spans="1:9" ht="15" x14ac:dyDescent="0.25">
      <c r="A6" s="28" t="s">
        <v>27</v>
      </c>
      <c r="B6" s="87" t="s">
        <v>0</v>
      </c>
      <c r="C6" s="87"/>
      <c r="D6" s="87"/>
      <c r="E6" s="87"/>
      <c r="F6" s="87"/>
      <c r="G6" s="87"/>
    </row>
    <row r="7" spans="1:9" ht="15.75" customHeight="1" x14ac:dyDescent="0.25">
      <c r="A7" s="28"/>
      <c r="B7" s="30" t="s">
        <v>110</v>
      </c>
      <c r="C7" s="31"/>
      <c r="D7" s="31"/>
      <c r="E7" s="31"/>
      <c r="F7" s="31"/>
      <c r="G7" s="31"/>
    </row>
    <row r="8" spans="1:9" ht="15.75" customHeight="1" x14ac:dyDescent="0.25">
      <c r="A8" s="28"/>
      <c r="B8" s="66" t="s">
        <v>102</v>
      </c>
      <c r="C8" s="31"/>
      <c r="D8" s="31"/>
      <c r="E8" s="31"/>
      <c r="F8" s="31"/>
      <c r="G8" s="31"/>
    </row>
    <row r="9" spans="1:9" ht="15.75" customHeight="1" x14ac:dyDescent="0.25">
      <c r="A9" s="28"/>
      <c r="B9" s="66" t="s">
        <v>103</v>
      </c>
      <c r="C9" s="31"/>
      <c r="D9" s="31"/>
      <c r="E9" s="31"/>
      <c r="F9" s="31"/>
      <c r="G9" s="31"/>
    </row>
    <row r="10" spans="1:9" ht="15.75" customHeight="1" x14ac:dyDescent="0.25">
      <c r="A10" s="28"/>
      <c r="B10" s="66"/>
      <c r="C10" s="31"/>
      <c r="D10" s="31"/>
      <c r="E10" s="31"/>
      <c r="F10" s="31"/>
      <c r="G10" s="31"/>
    </row>
    <row r="11" spans="1:9" ht="30.75" customHeight="1" x14ac:dyDescent="0.25">
      <c r="A11" s="56" t="s">
        <v>20</v>
      </c>
      <c r="B11" s="88" t="s">
        <v>1</v>
      </c>
      <c r="C11" s="88"/>
      <c r="D11" s="57" t="s">
        <v>4</v>
      </c>
      <c r="E11" s="57" t="s">
        <v>68</v>
      </c>
      <c r="F11" s="57">
        <v>2021</v>
      </c>
      <c r="G11" s="57" t="s">
        <v>2</v>
      </c>
    </row>
    <row r="12" spans="1:9" ht="28.5" customHeight="1" x14ac:dyDescent="0.25">
      <c r="A12" s="13">
        <v>7</v>
      </c>
      <c r="B12" s="90" t="s">
        <v>104</v>
      </c>
      <c r="C12" s="90"/>
      <c r="D12" s="4" t="s">
        <v>6</v>
      </c>
      <c r="E12" s="8"/>
      <c r="F12" s="8"/>
      <c r="G12" s="9"/>
      <c r="H12" s="29" t="e">
        <f>IF(OR(E12/SUM(#REF!)&lt;30,F12/SUM(#REF!)&lt;10), "Số liệu thiếu logic, đề nghị kiểm tra lại",IF(ABS(F12-E12)/E12&gt;10%, "Số liệu chênh lệch giữa hai năm lớn, đề nghị giải thích",""))</f>
        <v>#REF!</v>
      </c>
    </row>
    <row r="13" spans="1:9" ht="28.5" customHeight="1" x14ac:dyDescent="0.25">
      <c r="A13" s="65" t="s">
        <v>54</v>
      </c>
      <c r="B13" s="67" t="s">
        <v>84</v>
      </c>
      <c r="C13" s="68"/>
      <c r="D13" s="55" t="s">
        <v>6</v>
      </c>
      <c r="E13" s="8"/>
      <c r="F13" s="8"/>
      <c r="G13" s="9"/>
    </row>
    <row r="14" spans="1:9" ht="28.5" customHeight="1" x14ac:dyDescent="0.25">
      <c r="A14" s="65" t="s">
        <v>55</v>
      </c>
      <c r="B14" s="67" t="s">
        <v>85</v>
      </c>
      <c r="C14" s="68"/>
      <c r="D14" s="55" t="s">
        <v>6</v>
      </c>
      <c r="E14" s="8"/>
      <c r="F14" s="8"/>
      <c r="G14" s="9"/>
    </row>
    <row r="15" spans="1:9" ht="14.25" customHeight="1" x14ac:dyDescent="0.25">
      <c r="A15" s="28"/>
      <c r="B15" s="30"/>
      <c r="C15" s="28"/>
      <c r="D15" s="32"/>
      <c r="E15" s="33"/>
      <c r="F15" s="33"/>
      <c r="G15" s="33"/>
    </row>
    <row r="16" spans="1:9" ht="15" x14ac:dyDescent="0.25">
      <c r="A16" s="28" t="s">
        <v>26</v>
      </c>
      <c r="B16" s="87" t="s">
        <v>3</v>
      </c>
      <c r="C16" s="87"/>
      <c r="D16" s="32"/>
      <c r="E16" s="33"/>
      <c r="F16" s="33"/>
      <c r="G16" s="33"/>
    </row>
    <row r="17" spans="1:8" ht="15" x14ac:dyDescent="0.25">
      <c r="A17" s="28"/>
      <c r="B17" s="30"/>
      <c r="C17" s="30"/>
      <c r="D17" s="32"/>
      <c r="E17" s="33"/>
      <c r="F17" s="33"/>
      <c r="G17" s="33"/>
    </row>
    <row r="18" spans="1:8" ht="25.5" customHeight="1" x14ac:dyDescent="0.25">
      <c r="A18" s="58" t="s">
        <v>20</v>
      </c>
      <c r="B18" s="89" t="s">
        <v>1</v>
      </c>
      <c r="C18" s="89"/>
      <c r="D18" s="59" t="s">
        <v>4</v>
      </c>
      <c r="E18" s="57" t="s">
        <v>68</v>
      </c>
      <c r="F18" s="57" t="s">
        <v>83</v>
      </c>
      <c r="G18" s="59" t="s">
        <v>2</v>
      </c>
    </row>
    <row r="19" spans="1:8" ht="29.25" customHeight="1" x14ac:dyDescent="0.25">
      <c r="A19" s="2" t="s">
        <v>37</v>
      </c>
      <c r="B19" s="72" t="s">
        <v>50</v>
      </c>
      <c r="C19" s="73"/>
      <c r="D19" s="4"/>
      <c r="E19" s="7"/>
      <c r="F19" s="7"/>
      <c r="G19" s="5"/>
      <c r="H19" s="35"/>
    </row>
    <row r="20" spans="1:8" ht="29.25" customHeight="1" x14ac:dyDescent="0.25">
      <c r="A20" s="2">
        <v>8</v>
      </c>
      <c r="B20" s="62" t="s">
        <v>86</v>
      </c>
      <c r="C20" s="63"/>
      <c r="D20" s="4"/>
      <c r="E20" s="7"/>
      <c r="F20" s="7"/>
      <c r="G20" s="64"/>
      <c r="H20" s="35"/>
    </row>
    <row r="21" spans="1:8" ht="24" customHeight="1" x14ac:dyDescent="0.25">
      <c r="A21" s="39" t="s">
        <v>71</v>
      </c>
      <c r="B21" s="91" t="s">
        <v>88</v>
      </c>
      <c r="C21" s="92"/>
      <c r="D21" s="2"/>
      <c r="E21" s="36"/>
      <c r="F21" s="36"/>
      <c r="G21" s="9"/>
      <c r="H21" s="35" t="e">
        <f>IF(OR(E21/E12&gt;1.3,F21/F12&gt;1.3),"Số lượng máy tính quá lớn so với tổng số cán bộ CCVC", IF(ABS(F21-E21)/E21&gt;15%,"Số liệu đột biến giữa hai năm, đề nghị giải thích",""))</f>
        <v>#DIV/0!</v>
      </c>
    </row>
    <row r="22" spans="1:8" ht="21.2" customHeight="1" x14ac:dyDescent="0.25">
      <c r="A22" s="12" t="s">
        <v>31</v>
      </c>
      <c r="B22" s="77" t="s">
        <v>12</v>
      </c>
      <c r="C22" s="78"/>
      <c r="D22" s="12" t="s">
        <v>7</v>
      </c>
      <c r="E22" s="11"/>
      <c r="F22" s="11"/>
      <c r="G22" s="9"/>
      <c r="H22" s="35" t="e">
        <f>IF(ABS(F22-E22)/E22&gt;20%,"Số liệu đột biến giữa hai năm, đề nghị giải thích","")</f>
        <v>#DIV/0!</v>
      </c>
    </row>
    <row r="23" spans="1:8" ht="21.2" customHeight="1" x14ac:dyDescent="0.25">
      <c r="A23" s="12" t="s">
        <v>31</v>
      </c>
      <c r="B23" s="77" t="s">
        <v>13</v>
      </c>
      <c r="C23" s="78"/>
      <c r="D23" s="12" t="s">
        <v>7</v>
      </c>
      <c r="E23" s="11"/>
      <c r="F23" s="11"/>
      <c r="G23" s="9"/>
      <c r="H23" s="35" t="e">
        <f t="shared" ref="H23:H32" si="0">IF(ABS(F23-E23)/E23&gt;20%,"Số liệu đột biến giữa hai năm, đề nghị giải thích","")</f>
        <v>#DIV/0!</v>
      </c>
    </row>
    <row r="24" spans="1:8" ht="21.2" customHeight="1" x14ac:dyDescent="0.25">
      <c r="A24" s="12" t="s">
        <v>31</v>
      </c>
      <c r="B24" s="77" t="s">
        <v>14</v>
      </c>
      <c r="C24" s="78"/>
      <c r="D24" s="12" t="s">
        <v>7</v>
      </c>
      <c r="E24" s="11"/>
      <c r="F24" s="11"/>
      <c r="G24" s="9"/>
      <c r="H24" s="35" t="e">
        <f t="shared" si="0"/>
        <v>#DIV/0!</v>
      </c>
    </row>
    <row r="25" spans="1:8" ht="21.2" customHeight="1" x14ac:dyDescent="0.25">
      <c r="A25" s="39" t="s">
        <v>72</v>
      </c>
      <c r="B25" s="69" t="s">
        <v>87</v>
      </c>
      <c r="C25" s="70"/>
      <c r="D25" s="12" t="s">
        <v>6</v>
      </c>
      <c r="E25" s="11"/>
      <c r="F25" s="11"/>
      <c r="G25" s="9"/>
      <c r="H25" s="35"/>
    </row>
    <row r="26" spans="1:8" ht="21.2" customHeight="1" x14ac:dyDescent="0.25">
      <c r="A26" s="12" t="s">
        <v>31</v>
      </c>
      <c r="B26" s="67" t="s">
        <v>84</v>
      </c>
      <c r="C26" s="68"/>
      <c r="D26" s="55" t="s">
        <v>6</v>
      </c>
      <c r="E26" s="11"/>
      <c r="F26" s="11"/>
      <c r="G26" s="9"/>
      <c r="H26" s="35" t="e">
        <f>IF(OR(E26&gt;$E$13,F26&gt;$F$13),"Số liệu này không được lớn hơn số CCVC cấp huyện", IF(ABS(F26-E26)/E26&gt;20%,"Số liệu đột biến giữa hai năm, đề nghị giải thích",""))</f>
        <v>#DIV/0!</v>
      </c>
    </row>
    <row r="27" spans="1:8" ht="21.2" customHeight="1" x14ac:dyDescent="0.25">
      <c r="A27" s="12" t="s">
        <v>31</v>
      </c>
      <c r="B27" s="67" t="s">
        <v>85</v>
      </c>
      <c r="C27" s="68"/>
      <c r="D27" s="55" t="s">
        <v>6</v>
      </c>
      <c r="E27" s="11"/>
      <c r="F27" s="11"/>
      <c r="G27" s="9"/>
      <c r="H27" s="35" t="e">
        <f>IF(OR(E27&gt;$E$14,F27&gt;$F$14),"Số liệu này không được lớn hơn số CCVC cấp xã", IF(ABS(F27-E27)/E27&gt;20%,"Số liệu đột biến giữa hai năm, đề nghị giải thích",""))</f>
        <v>#DIV/0!</v>
      </c>
    </row>
    <row r="28" spans="1:8" ht="29.25" customHeight="1" x14ac:dyDescent="0.25">
      <c r="A28" s="2">
        <v>9</v>
      </c>
      <c r="B28" s="81" t="s">
        <v>112</v>
      </c>
      <c r="C28" s="82"/>
      <c r="D28" s="2"/>
      <c r="E28" s="11"/>
      <c r="F28" s="11"/>
      <c r="G28" s="9"/>
      <c r="H28" s="35" t="e">
        <f t="shared" si="0"/>
        <v>#DIV/0!</v>
      </c>
    </row>
    <row r="29" spans="1:8" ht="21.2" customHeight="1" x14ac:dyDescent="0.25">
      <c r="A29" s="12" t="s">
        <v>47</v>
      </c>
      <c r="B29" s="79" t="s">
        <v>8</v>
      </c>
      <c r="C29" s="79"/>
      <c r="D29" s="12" t="s">
        <v>89</v>
      </c>
      <c r="E29" s="11"/>
      <c r="F29" s="11"/>
      <c r="G29" s="9"/>
      <c r="H29" s="35" t="e">
        <f t="shared" si="0"/>
        <v>#DIV/0!</v>
      </c>
    </row>
    <row r="30" spans="1:8" ht="21.2" customHeight="1" x14ac:dyDescent="0.25">
      <c r="A30" s="12" t="s">
        <v>48</v>
      </c>
      <c r="B30" s="79" t="s">
        <v>9</v>
      </c>
      <c r="C30" s="79"/>
      <c r="D30" s="12" t="s">
        <v>89</v>
      </c>
      <c r="E30" s="11"/>
      <c r="F30" s="11"/>
      <c r="G30" s="9"/>
      <c r="H30" s="35" t="e">
        <f t="shared" si="0"/>
        <v>#DIV/0!</v>
      </c>
    </row>
    <row r="31" spans="1:8" ht="21.2" customHeight="1" x14ac:dyDescent="0.25">
      <c r="A31" s="12" t="s">
        <v>56</v>
      </c>
      <c r="B31" s="79" t="s">
        <v>10</v>
      </c>
      <c r="C31" s="79"/>
      <c r="D31" s="12" t="s">
        <v>89</v>
      </c>
      <c r="E31" s="11"/>
      <c r="F31" s="11"/>
      <c r="G31" s="9"/>
      <c r="H31" s="35" t="e">
        <f t="shared" si="0"/>
        <v>#DIV/0!</v>
      </c>
    </row>
    <row r="32" spans="1:8" ht="21.2" customHeight="1" x14ac:dyDescent="0.25">
      <c r="A32" s="12" t="s">
        <v>57</v>
      </c>
      <c r="B32" s="79" t="s">
        <v>11</v>
      </c>
      <c r="C32" s="79"/>
      <c r="D32" s="12" t="s">
        <v>89</v>
      </c>
      <c r="E32" s="11"/>
      <c r="F32" s="11"/>
      <c r="G32" s="9"/>
      <c r="H32" s="35" t="e">
        <f t="shared" si="0"/>
        <v>#DIV/0!</v>
      </c>
    </row>
    <row r="33" spans="1:11" ht="21" customHeight="1" x14ac:dyDescent="0.25">
      <c r="A33" s="2">
        <v>17</v>
      </c>
      <c r="B33" s="81" t="s">
        <v>18</v>
      </c>
      <c r="C33" s="82"/>
      <c r="D33" s="12"/>
      <c r="E33" s="11"/>
      <c r="F33" s="11"/>
      <c r="G33" s="9"/>
    </row>
    <row r="34" spans="1:11" ht="35.450000000000003" customHeight="1" x14ac:dyDescent="0.25">
      <c r="A34" s="39" t="s">
        <v>73</v>
      </c>
      <c r="B34" s="83" t="s">
        <v>59</v>
      </c>
      <c r="C34" s="83"/>
      <c r="D34" s="12" t="s">
        <v>15</v>
      </c>
      <c r="E34" s="11"/>
      <c r="F34" s="11"/>
      <c r="G34" s="9"/>
      <c r="H34" s="35" t="e">
        <f>IF(OR(E34&gt;$E$21,F34&gt;$F$21), "Số liệu này không được vượt quá tổng số máy tính", IF(ABS(F34-E34)/E34&gt;20%,"Số liệu đột biến giữa hai năm, đề nghị giải thích",""))</f>
        <v>#DIV/0!</v>
      </c>
    </row>
    <row r="35" spans="1:11" ht="23.25" customHeight="1" x14ac:dyDescent="0.25">
      <c r="A35" s="39" t="s">
        <v>74</v>
      </c>
      <c r="B35" s="69" t="s">
        <v>19</v>
      </c>
      <c r="C35" s="84"/>
      <c r="D35" s="12"/>
      <c r="E35" s="11"/>
      <c r="F35" s="11"/>
      <c r="G35" s="9"/>
    </row>
    <row r="36" spans="1:11" ht="23.25" customHeight="1" x14ac:dyDescent="0.25">
      <c r="A36" s="40" t="s">
        <v>75</v>
      </c>
      <c r="B36" s="80" t="s">
        <v>97</v>
      </c>
      <c r="C36" s="80"/>
      <c r="D36" s="41"/>
      <c r="E36" s="42"/>
      <c r="F36" s="42"/>
      <c r="G36" s="43"/>
    </row>
    <row r="37" spans="1:11" ht="23.25" customHeight="1" x14ac:dyDescent="0.25">
      <c r="A37" s="12" t="s">
        <v>31</v>
      </c>
      <c r="B37" s="74" t="s">
        <v>61</v>
      </c>
      <c r="C37" s="74"/>
      <c r="D37" s="41" t="s">
        <v>17</v>
      </c>
      <c r="E37" s="44"/>
      <c r="F37" s="44"/>
      <c r="G37" s="43"/>
      <c r="H37" s="29" t="str">
        <f>IF(AND(E37="",F37=""),"Đề nghị nhập số liệu","")</f>
        <v>Đề nghị nhập số liệu</v>
      </c>
    </row>
    <row r="38" spans="1:11" ht="23.25" customHeight="1" x14ac:dyDescent="0.25">
      <c r="A38" s="12" t="s">
        <v>31</v>
      </c>
      <c r="B38" s="74" t="s">
        <v>62</v>
      </c>
      <c r="C38" s="74"/>
      <c r="D38" s="41" t="s">
        <v>17</v>
      </c>
      <c r="E38" s="44"/>
      <c r="F38" s="44"/>
      <c r="G38" s="43"/>
      <c r="H38" s="29" t="str">
        <f t="shared" ref="H38:H40" si="1">IF(AND(E38="",F38=""),"Đề nghị nhập số liệu","")</f>
        <v>Đề nghị nhập số liệu</v>
      </c>
    </row>
    <row r="39" spans="1:11" ht="23.25" customHeight="1" x14ac:dyDescent="0.25">
      <c r="A39" s="12" t="s">
        <v>31</v>
      </c>
      <c r="B39" s="74" t="s">
        <v>63</v>
      </c>
      <c r="C39" s="74"/>
      <c r="D39" s="41" t="s">
        <v>17</v>
      </c>
      <c r="E39" s="44"/>
      <c r="F39" s="44"/>
      <c r="G39" s="43"/>
      <c r="H39" s="29" t="str">
        <f t="shared" si="1"/>
        <v>Đề nghị nhập số liệu</v>
      </c>
    </row>
    <row r="40" spans="1:11" ht="23.25" customHeight="1" x14ac:dyDescent="0.25">
      <c r="A40" s="12" t="s">
        <v>31</v>
      </c>
      <c r="B40" s="74" t="s">
        <v>64</v>
      </c>
      <c r="C40" s="74"/>
      <c r="D40" s="41" t="s">
        <v>17</v>
      </c>
      <c r="E40" s="44"/>
      <c r="F40" s="44"/>
      <c r="G40" s="43"/>
      <c r="H40" s="29" t="str">
        <f t="shared" si="1"/>
        <v>Đề nghị nhập số liệu</v>
      </c>
    </row>
    <row r="41" spans="1:11" ht="23.25" customHeight="1" x14ac:dyDescent="0.25">
      <c r="A41" s="12" t="s">
        <v>31</v>
      </c>
      <c r="B41" s="74" t="s">
        <v>16</v>
      </c>
      <c r="C41" s="74"/>
      <c r="D41" s="41" t="s">
        <v>17</v>
      </c>
      <c r="E41" s="44"/>
      <c r="F41" s="44"/>
      <c r="G41" s="43"/>
    </row>
    <row r="42" spans="1:11" ht="24" customHeight="1" x14ac:dyDescent="0.25">
      <c r="A42" s="39" t="s">
        <v>76</v>
      </c>
      <c r="B42" s="75" t="s">
        <v>58</v>
      </c>
      <c r="C42" s="76"/>
      <c r="D42" s="41"/>
      <c r="E42" s="44"/>
      <c r="F42" s="44"/>
      <c r="G42" s="43"/>
    </row>
    <row r="43" spans="1:11" ht="34.5" customHeight="1" x14ac:dyDescent="0.25">
      <c r="A43" s="40" t="s">
        <v>77</v>
      </c>
      <c r="B43" s="80" t="s">
        <v>96</v>
      </c>
      <c r="C43" s="80"/>
      <c r="D43" s="41"/>
      <c r="E43" s="44"/>
      <c r="F43" s="44"/>
      <c r="G43" s="43"/>
    </row>
    <row r="44" spans="1:11" ht="24" customHeight="1" x14ac:dyDescent="0.25">
      <c r="A44" s="12" t="s">
        <v>31</v>
      </c>
      <c r="B44" s="74" t="s">
        <v>65</v>
      </c>
      <c r="C44" s="74"/>
      <c r="D44" s="41" t="s">
        <v>5</v>
      </c>
      <c r="E44" s="44"/>
      <c r="F44" s="44"/>
      <c r="G44" s="43"/>
      <c r="H44" s="35" t="e">
        <f>IF(OR(E44&gt;#REF!,F44&gt;#REF!),"Số liệu này không được lớn hơn tổng số quân, huyện của tỉnh", IF(ABS(F44-E44)/E44&gt;20%,"Số liệu đột biến giữa hai năm, đề nghị giải thích",""))</f>
        <v>#REF!</v>
      </c>
      <c r="I44" s="37"/>
      <c r="J44" s="45"/>
      <c r="K44" s="45"/>
    </row>
    <row r="45" spans="1:11" ht="24" customHeight="1" x14ac:dyDescent="0.25">
      <c r="A45" s="12" t="s">
        <v>31</v>
      </c>
      <c r="B45" s="74" t="s">
        <v>66</v>
      </c>
      <c r="C45" s="74"/>
      <c r="D45" s="41" t="s">
        <v>5</v>
      </c>
      <c r="E45" s="44"/>
      <c r="F45" s="44"/>
      <c r="G45" s="43"/>
      <c r="H45" s="35" t="e">
        <f>IF(OR(E45&gt;#REF!,F45&gt;#REF!),"Số liệu này không được lớn hơn tổng số quân, huyện của tỉnh", IF(ABS(F45-E45)/E45&gt;20%,"Số liệu đột biến giữa hai năm, đề nghị giải thích",""))</f>
        <v>#REF!</v>
      </c>
      <c r="I45" s="37"/>
    </row>
    <row r="46" spans="1:11" ht="24" customHeight="1" x14ac:dyDescent="0.25">
      <c r="A46" s="12" t="s">
        <v>31</v>
      </c>
      <c r="B46" s="74" t="s">
        <v>21</v>
      </c>
      <c r="C46" s="74"/>
      <c r="D46" s="41" t="s">
        <v>5</v>
      </c>
      <c r="E46" s="44"/>
      <c r="F46" s="44"/>
      <c r="G46" s="43"/>
      <c r="H46" s="35" t="e">
        <f>IF(OR(E46&gt;#REF!,F46&gt;#REF!),"Số liệu này không được lớn hơn tổng số quân, huyện của tỉnh", IF(ABS(F46-E46)/E46&gt;20%,"Số liệu đột biến giữa hai năm, đề nghị giải thích",""))</f>
        <v>#REF!</v>
      </c>
      <c r="I46" s="37"/>
    </row>
    <row r="47" spans="1:11" ht="24" customHeight="1" x14ac:dyDescent="0.25">
      <c r="A47" s="12" t="s">
        <v>31</v>
      </c>
      <c r="B47" s="74" t="s">
        <v>22</v>
      </c>
      <c r="C47" s="74"/>
      <c r="D47" s="41" t="s">
        <v>5</v>
      </c>
      <c r="E47" s="44"/>
      <c r="F47" s="44"/>
      <c r="G47" s="43"/>
      <c r="H47" s="35" t="e">
        <f>IF(OR(E47&gt;#REF!,F47&gt;#REF!),"Số liệu này không được lớn hơn tổng số quân, huyện của tỉnh", IF(ABS(F47-E47)/E47&gt;20%,"Số liệu đột biến giữa hai năm, đề nghị giải thích",""))</f>
        <v>#REF!</v>
      </c>
      <c r="I47" s="37"/>
    </row>
    <row r="48" spans="1:11" ht="24" customHeight="1" x14ac:dyDescent="0.25">
      <c r="A48" s="12" t="s">
        <v>31</v>
      </c>
      <c r="B48" s="74" t="s">
        <v>23</v>
      </c>
      <c r="C48" s="74"/>
      <c r="D48" s="41" t="s">
        <v>5</v>
      </c>
      <c r="E48" s="44"/>
      <c r="F48" s="44"/>
      <c r="G48" s="43"/>
      <c r="H48" s="35" t="e">
        <f>IF(OR(E48&gt;#REF!,F48&gt;#REF!),"Số liệu này không được lớn hơn tổng số quân, huyện của tỉnh", IF(ABS(F48-E48)/E48&gt;20%,"Số liệu đột biến giữa hai năm, đề nghị giải thích",""))</f>
        <v>#REF!</v>
      </c>
      <c r="I48" s="37"/>
    </row>
    <row r="49" spans="1:9" ht="24" customHeight="1" x14ac:dyDescent="0.25">
      <c r="A49" s="12" t="s">
        <v>31</v>
      </c>
      <c r="B49" s="74" t="s">
        <v>16</v>
      </c>
      <c r="C49" s="74"/>
      <c r="D49" s="41" t="s">
        <v>5</v>
      </c>
      <c r="E49" s="44"/>
      <c r="F49" s="44"/>
      <c r="G49" s="43"/>
      <c r="H49" s="35"/>
      <c r="I49" s="37"/>
    </row>
    <row r="50" spans="1:9" ht="24" customHeight="1" x14ac:dyDescent="0.25">
      <c r="A50" s="40" t="s">
        <v>77</v>
      </c>
      <c r="B50" s="80" t="s">
        <v>98</v>
      </c>
      <c r="C50" s="80"/>
      <c r="D50" s="41"/>
      <c r="E50" s="44"/>
      <c r="F50" s="44"/>
      <c r="G50" s="43"/>
      <c r="H50" s="10"/>
      <c r="I50" s="37"/>
    </row>
    <row r="51" spans="1:9" ht="24" customHeight="1" x14ac:dyDescent="0.25">
      <c r="A51" s="12" t="s">
        <v>31</v>
      </c>
      <c r="B51" s="74" t="s">
        <v>65</v>
      </c>
      <c r="C51" s="74"/>
      <c r="D51" s="41" t="s">
        <v>5</v>
      </c>
      <c r="E51" s="44"/>
      <c r="F51" s="44"/>
      <c r="G51" s="43"/>
      <c r="H51" s="35" t="e">
        <f>IF(OR(E51&gt;#REF!,F51&gt;#REF!),"Số liệu này không được lớn hơn tổng số phường, xã của tỉnh", IF(ABS(F51-E51)/E51&gt;20%,"Số liệu đột biến giữa hai năm, đề nghị giải thích",""))</f>
        <v>#REF!</v>
      </c>
      <c r="I51" s="37"/>
    </row>
    <row r="52" spans="1:9" ht="24" customHeight="1" x14ac:dyDescent="0.25">
      <c r="A52" s="12" t="s">
        <v>31</v>
      </c>
      <c r="B52" s="74" t="s">
        <v>66</v>
      </c>
      <c r="C52" s="74"/>
      <c r="D52" s="41" t="s">
        <v>5</v>
      </c>
      <c r="E52" s="44"/>
      <c r="F52" s="44"/>
      <c r="G52" s="43"/>
      <c r="H52" s="35" t="e">
        <f>IF(OR(E52&gt;#REF!,F52&gt;#REF!),"Số liệu này không được lớn hơn tổng số phường, xã của tỉnh", IF(ABS(F52-E52)/E52&gt;20%,"Số liệu đột biến giữa hai năm, đề nghị giải thích",""))</f>
        <v>#REF!</v>
      </c>
      <c r="I52" s="37"/>
    </row>
    <row r="53" spans="1:9" ht="24" customHeight="1" x14ac:dyDescent="0.25">
      <c r="A53" s="12" t="s">
        <v>31</v>
      </c>
      <c r="B53" s="74" t="s">
        <v>21</v>
      </c>
      <c r="C53" s="74"/>
      <c r="D53" s="41" t="s">
        <v>5</v>
      </c>
      <c r="E53" s="44"/>
      <c r="F53" s="44"/>
      <c r="G53" s="43"/>
      <c r="H53" s="35" t="e">
        <f>IF(OR(E53&gt;#REF!,F53&gt;#REF!),"Số liệu này không được lớn hơn tổng số phường, xã của tỉnh", IF(ABS(F53-E53)/E53&gt;20%,"Số liệu đột biến giữa hai năm, đề nghị giải thích",""))</f>
        <v>#REF!</v>
      </c>
      <c r="I53" s="37"/>
    </row>
    <row r="54" spans="1:9" ht="24" customHeight="1" x14ac:dyDescent="0.25">
      <c r="A54" s="12" t="s">
        <v>31</v>
      </c>
      <c r="B54" s="74" t="s">
        <v>22</v>
      </c>
      <c r="C54" s="74"/>
      <c r="D54" s="41" t="s">
        <v>5</v>
      </c>
      <c r="E54" s="44"/>
      <c r="F54" s="44"/>
      <c r="G54" s="43"/>
      <c r="H54" s="35" t="e">
        <f>IF(OR(E54&gt;#REF!,F54&gt;#REF!),"Số liệu này không được lớn hơn tổng số phường, xã của tỉnh", IF(ABS(F54-E54)/E54&gt;20%,"Số liệu đột biến giữa hai năm, đề nghị giải thích",""))</f>
        <v>#REF!</v>
      </c>
      <c r="I54" s="37"/>
    </row>
    <row r="55" spans="1:9" ht="24" customHeight="1" x14ac:dyDescent="0.25">
      <c r="A55" s="12" t="s">
        <v>31</v>
      </c>
      <c r="B55" s="74" t="s">
        <v>23</v>
      </c>
      <c r="C55" s="74"/>
      <c r="D55" s="41" t="s">
        <v>5</v>
      </c>
      <c r="E55" s="44"/>
      <c r="F55" s="44"/>
      <c r="G55" s="43"/>
      <c r="H55" s="35" t="e">
        <f>IF(OR(E55&gt;#REF!,F55&gt;#REF!),"Số liệu này không được lớn hơn tổng số phường, xã của tỉnh", IF(ABS(F55-E55)/E55&gt;20%,"Số liệu đột biến giữa hai năm, đề nghị giải thích",""))</f>
        <v>#REF!</v>
      </c>
      <c r="I55" s="37"/>
    </row>
    <row r="56" spans="1:9" ht="28.5" customHeight="1" x14ac:dyDescent="0.25">
      <c r="A56" s="12" t="s">
        <v>31</v>
      </c>
      <c r="B56" s="74" t="s">
        <v>16</v>
      </c>
      <c r="C56" s="74"/>
      <c r="D56" s="41" t="s">
        <v>5</v>
      </c>
      <c r="E56" s="44"/>
      <c r="F56" s="44"/>
      <c r="G56" s="43"/>
      <c r="H56" s="10"/>
    </row>
    <row r="57" spans="1:9" ht="27.6" customHeight="1" x14ac:dyDescent="0.25">
      <c r="A57" s="2">
        <v>20</v>
      </c>
      <c r="B57" s="93" t="s">
        <v>90</v>
      </c>
      <c r="C57" s="93"/>
      <c r="D57" s="34" t="s">
        <v>24</v>
      </c>
      <c r="E57" s="46"/>
      <c r="F57" s="46"/>
      <c r="G57" s="43"/>
      <c r="H57" s="29" t="str">
        <f>IF(OR(E57="",F57=""),"Đề nghị nhập số liệu","")</f>
        <v>Đề nghị nhập số liệu</v>
      </c>
    </row>
    <row r="58" spans="1:9" ht="41.45" customHeight="1" x14ac:dyDescent="0.25">
      <c r="A58" s="2">
        <v>21</v>
      </c>
      <c r="B58" s="90" t="s">
        <v>91</v>
      </c>
      <c r="C58" s="90"/>
      <c r="D58" s="2" t="s">
        <v>24</v>
      </c>
      <c r="E58" s="8"/>
      <c r="F58" s="8"/>
      <c r="G58" s="9"/>
      <c r="H58" s="29" t="str">
        <f>IF(OR(E58="",F58=""),"Đề nghị nhập số liệu","")</f>
        <v>Đề nghị nhập số liệu</v>
      </c>
    </row>
    <row r="59" spans="1:9" ht="15" x14ac:dyDescent="0.25">
      <c r="A59" s="32"/>
      <c r="B59" s="94"/>
      <c r="C59" s="94"/>
      <c r="D59" s="32"/>
      <c r="E59" s="47"/>
      <c r="F59" s="47"/>
      <c r="G59" s="33"/>
    </row>
    <row r="60" spans="1:9" ht="15" x14ac:dyDescent="0.25">
      <c r="A60" s="28" t="s">
        <v>29</v>
      </c>
      <c r="B60" s="95" t="s">
        <v>25</v>
      </c>
      <c r="C60" s="95"/>
      <c r="D60" s="32"/>
      <c r="E60" s="47"/>
      <c r="F60" s="47"/>
      <c r="G60" s="33"/>
    </row>
    <row r="61" spans="1:9" ht="15" x14ac:dyDescent="0.25">
      <c r="A61" s="32"/>
      <c r="B61" s="94"/>
      <c r="C61" s="94"/>
      <c r="D61" s="32"/>
      <c r="E61" s="47"/>
      <c r="F61" s="47"/>
      <c r="G61" s="33"/>
    </row>
    <row r="62" spans="1:9" ht="21.75" customHeight="1" x14ac:dyDescent="0.25">
      <c r="A62" s="60" t="s">
        <v>20</v>
      </c>
      <c r="B62" s="100" t="s">
        <v>1</v>
      </c>
      <c r="C62" s="100"/>
      <c r="D62" s="61" t="s">
        <v>4</v>
      </c>
      <c r="E62" s="57" t="s">
        <v>68</v>
      </c>
      <c r="F62" s="57" t="s">
        <v>83</v>
      </c>
      <c r="G62" s="61" t="s">
        <v>2</v>
      </c>
    </row>
    <row r="63" spans="1:9" s="6" customFormat="1" ht="19.5" customHeight="1" x14ac:dyDescent="0.25">
      <c r="A63" s="3" t="s">
        <v>37</v>
      </c>
      <c r="B63" s="72" t="s">
        <v>49</v>
      </c>
      <c r="C63" s="73"/>
      <c r="D63" s="4"/>
      <c r="E63" s="7"/>
      <c r="F63" s="7"/>
      <c r="G63" s="5"/>
      <c r="H63" s="10"/>
    </row>
    <row r="64" spans="1:9" s="6" customFormat="1" ht="32.25" customHeight="1" x14ac:dyDescent="0.25">
      <c r="A64" s="2">
        <v>6</v>
      </c>
      <c r="B64" s="90" t="s">
        <v>94</v>
      </c>
      <c r="C64" s="90"/>
      <c r="D64" s="2" t="s">
        <v>6</v>
      </c>
      <c r="E64" s="8"/>
      <c r="F64" s="8"/>
      <c r="G64" s="9"/>
      <c r="H64" s="10" t="e">
        <f>IF(OR(E64/E12 &gt; 13%,F64/F12&gt;13%),"Số liệu cán bộ chuyên trách CNTT quá cao so với tổng số cán bộ toàn tỉnh",IF(ABS(F64-E64)/E64&gt;10%,"Số liệu đột biết giữa hai năm, đề nghị giải thích",""))</f>
        <v>#DIV/0!</v>
      </c>
    </row>
    <row r="65" spans="1:9" ht="32.25" customHeight="1" x14ac:dyDescent="0.25">
      <c r="A65" s="13">
        <v>7</v>
      </c>
      <c r="B65" s="101" t="s">
        <v>92</v>
      </c>
      <c r="C65" s="101"/>
      <c r="D65" s="1" t="s">
        <v>6</v>
      </c>
      <c r="E65" s="14"/>
      <c r="F65" s="14"/>
      <c r="G65" s="15"/>
      <c r="H65" s="35" t="e">
        <f>IF(OR(E65&gt;$E$64,F65&gt;$F$64),"Số liệu này không được lớn hơn số cán bộ chuyên trách CNTT", IF((F65-E65)/E65&gt;20%,"Số liệu đột biến giữa hai năm, đề nghị giải thích",""))</f>
        <v>#DIV/0!</v>
      </c>
      <c r="I65" s="48"/>
    </row>
    <row r="66" spans="1:9" ht="32.25" customHeight="1" x14ac:dyDescent="0.25">
      <c r="A66" s="2">
        <v>8</v>
      </c>
      <c r="B66" s="90" t="s">
        <v>93</v>
      </c>
      <c r="C66" s="90"/>
      <c r="D66" s="2" t="s">
        <v>6</v>
      </c>
      <c r="E66" s="8"/>
      <c r="F66" s="8"/>
      <c r="G66" s="9"/>
      <c r="H66" s="35" t="e">
        <f>IF(OR(E66&gt;$E$64,F66&gt;$F$64),"Số liệu này không được lớn hơn số cán bộ chuyên trách CNTT", IF((F66-E66)/E66&gt;20%,"Số liệu đột biến giữa hai năm, đề nghị giải thích",""))</f>
        <v>#DIV/0!</v>
      </c>
      <c r="I66" s="48"/>
    </row>
    <row r="67" spans="1:9" ht="32.25" customHeight="1" x14ac:dyDescent="0.25">
      <c r="A67" s="13">
        <v>9</v>
      </c>
      <c r="B67" s="93" t="s">
        <v>67</v>
      </c>
      <c r="C67" s="93"/>
      <c r="D67" s="2" t="s">
        <v>24</v>
      </c>
      <c r="E67" s="8"/>
      <c r="F67" s="8"/>
      <c r="G67" s="9"/>
      <c r="H67" s="29" t="str">
        <f t="shared" ref="H67" si="2">IF(OR(E67="",F67=""),"Đề nghị nhập số liệu","")</f>
        <v>Đề nghị nhập số liệu</v>
      </c>
    </row>
    <row r="68" spans="1:9" ht="15" x14ac:dyDescent="0.25">
      <c r="A68" s="32"/>
      <c r="B68" s="94"/>
      <c r="C68" s="94"/>
      <c r="D68" s="32"/>
      <c r="E68" s="33"/>
      <c r="F68" s="33"/>
      <c r="G68" s="33"/>
    </row>
    <row r="69" spans="1:9" ht="15" x14ac:dyDescent="0.25">
      <c r="A69" s="28" t="s">
        <v>28</v>
      </c>
      <c r="B69" s="95" t="s">
        <v>30</v>
      </c>
      <c r="C69" s="95"/>
      <c r="D69" s="32"/>
      <c r="E69" s="33"/>
      <c r="F69" s="33"/>
      <c r="G69" s="33"/>
    </row>
    <row r="70" spans="1:9" ht="15" x14ac:dyDescent="0.25">
      <c r="A70" s="32"/>
      <c r="B70" s="94"/>
      <c r="C70" s="94"/>
      <c r="D70" s="32"/>
      <c r="E70" s="33"/>
      <c r="F70" s="33"/>
      <c r="G70" s="33"/>
    </row>
    <row r="71" spans="1:9" ht="23.25" customHeight="1" x14ac:dyDescent="0.25">
      <c r="A71" s="56" t="s">
        <v>20</v>
      </c>
      <c r="B71" s="88" t="s">
        <v>1</v>
      </c>
      <c r="C71" s="88"/>
      <c r="D71" s="57" t="s">
        <v>4</v>
      </c>
      <c r="E71" s="57" t="s">
        <v>68</v>
      </c>
      <c r="F71" s="57" t="s">
        <v>83</v>
      </c>
      <c r="G71" s="57" t="s">
        <v>2</v>
      </c>
    </row>
    <row r="72" spans="1:9" ht="27.75" customHeight="1" x14ac:dyDescent="0.25">
      <c r="A72" s="2">
        <v>5</v>
      </c>
      <c r="B72" s="90" t="s">
        <v>95</v>
      </c>
      <c r="C72" s="90"/>
      <c r="D72" s="12"/>
      <c r="E72" s="9"/>
      <c r="F72" s="9"/>
      <c r="G72" s="9"/>
    </row>
    <row r="73" spans="1:9" ht="27.75" customHeight="1" x14ac:dyDescent="0.25">
      <c r="A73" s="12" t="s">
        <v>31</v>
      </c>
      <c r="B73" s="96" t="s">
        <v>32</v>
      </c>
      <c r="C73" s="96"/>
      <c r="D73" s="12" t="s">
        <v>5</v>
      </c>
      <c r="E73" s="38"/>
      <c r="F73" s="38"/>
      <c r="G73" s="9"/>
      <c r="H73" s="35" t="e">
        <f>IF(OR(E73&gt;#REF!,F73&gt;#REF!),"Số liệu này không được lớn hơn tổng số quận, huyện của tỉnh", IF(ABS(F73-E73)/E73&gt;20%,"Số liệu đột biến giữa hai năm, đề nghị giải thích",""))</f>
        <v>#REF!</v>
      </c>
    </row>
    <row r="74" spans="1:9" ht="27.75" customHeight="1" x14ac:dyDescent="0.25">
      <c r="A74" s="12" t="s">
        <v>31</v>
      </c>
      <c r="B74" s="96" t="s">
        <v>33</v>
      </c>
      <c r="C74" s="96"/>
      <c r="D74" s="12" t="s">
        <v>5</v>
      </c>
      <c r="E74" s="38"/>
      <c r="F74" s="38"/>
      <c r="G74" s="9"/>
      <c r="H74" s="35" t="e">
        <f>IF(OR(E74&gt;#REF!,F74&gt;#REF!),"Số liệu này không được lớn hơn tổng số quận, huyện của tỉnh", IF(ABS(F74-E74)/E74&gt;20%,"Số liệu đột biến giữa hai năm, đề nghị giải thích",""))</f>
        <v>#REF!</v>
      </c>
    </row>
    <row r="75" spans="1:9" ht="27.75" customHeight="1" x14ac:dyDescent="0.25">
      <c r="A75" s="12" t="s">
        <v>31</v>
      </c>
      <c r="B75" s="96" t="s">
        <v>34</v>
      </c>
      <c r="C75" s="96"/>
      <c r="D75" s="12" t="s">
        <v>5</v>
      </c>
      <c r="E75" s="38"/>
      <c r="F75" s="38"/>
      <c r="G75" s="9"/>
      <c r="H75" s="35" t="e">
        <f>IF(OR(E75&gt;#REF!,F75&gt;#REF!),"Số liệu này không được lớn hơn tổng số quận, huyện của tỉnh", IF(ABS(F75-E75)/E75&gt;20%,"Số liệu đột biến giữa hai năm, đề nghị giải thích",""))</f>
        <v>#REF!</v>
      </c>
    </row>
    <row r="76" spans="1:9" ht="27.75" customHeight="1" x14ac:dyDescent="0.25">
      <c r="A76" s="12" t="s">
        <v>31</v>
      </c>
      <c r="B76" s="96" t="s">
        <v>51</v>
      </c>
      <c r="C76" s="96"/>
      <c r="D76" s="12" t="s">
        <v>5</v>
      </c>
      <c r="E76" s="38"/>
      <c r="F76" s="38"/>
      <c r="G76" s="9"/>
      <c r="H76" s="35" t="e">
        <f>IF(OR(E76&gt;#REF!,F76&gt;#REF!),"Số liệu này không được lớn hơn tổng số quận, huyện của tỉnh", IF(ABS(F76-E76)/E76&gt;20%,"Số liệu đột biến giữa hai năm, đề nghị giải thích",""))</f>
        <v>#REF!</v>
      </c>
    </row>
    <row r="77" spans="1:9" ht="27.75" customHeight="1" x14ac:dyDescent="0.25">
      <c r="A77" s="12" t="s">
        <v>31</v>
      </c>
      <c r="B77" s="96" t="s">
        <v>52</v>
      </c>
      <c r="C77" s="96"/>
      <c r="D77" s="12" t="s">
        <v>5</v>
      </c>
      <c r="E77" s="38"/>
      <c r="F77" s="38"/>
      <c r="G77" s="9"/>
      <c r="H77" s="35" t="e">
        <f>IF(OR(E77&gt;#REF!,F77&gt;#REF!),"Số liệu này không được lớn hơn tổng số quận, huyện của tỉnh", IF(ABS(F77-E77)/E77&gt;20%,"Số liệu đột biến giữa hai năm, đề nghị giải thích",""))</f>
        <v>#REF!</v>
      </c>
    </row>
    <row r="78" spans="1:9" ht="27.75" customHeight="1" x14ac:dyDescent="0.25">
      <c r="A78" s="12" t="s">
        <v>31</v>
      </c>
      <c r="B78" s="96" t="s">
        <v>35</v>
      </c>
      <c r="C78" s="96"/>
      <c r="D78" s="12" t="s">
        <v>5</v>
      </c>
      <c r="E78" s="38"/>
      <c r="F78" s="38"/>
      <c r="G78" s="9"/>
      <c r="H78" s="35" t="e">
        <f>IF(OR(E78&gt;#REF!,F78&gt;#REF!),"Số liệu này không được lớn hơn tổng số quận, huyện của tỉnh", IF(ABS(F78-E78)/E78&gt;20%,"Số liệu đột biến giữa hai năm, đề nghị giải thích",""))</f>
        <v>#REF!</v>
      </c>
    </row>
    <row r="79" spans="1:9" ht="27.75" customHeight="1" x14ac:dyDescent="0.25">
      <c r="A79" s="12" t="s">
        <v>31</v>
      </c>
      <c r="B79" s="96" t="s">
        <v>36</v>
      </c>
      <c r="C79" s="96"/>
      <c r="D79" s="12" t="s">
        <v>5</v>
      </c>
      <c r="E79" s="38"/>
      <c r="F79" s="38"/>
      <c r="G79" s="9"/>
      <c r="H79" s="35"/>
    </row>
    <row r="80" spans="1:9" ht="27.75" customHeight="1" x14ac:dyDescent="0.25">
      <c r="A80" s="2">
        <v>6</v>
      </c>
      <c r="B80" s="90" t="s">
        <v>99</v>
      </c>
      <c r="C80" s="90"/>
      <c r="D80" s="12"/>
      <c r="E80" s="9"/>
      <c r="F80" s="9"/>
      <c r="G80" s="9"/>
      <c r="H80" s="10"/>
    </row>
    <row r="81" spans="1:8" ht="27.75" customHeight="1" x14ac:dyDescent="0.25">
      <c r="A81" s="12" t="s">
        <v>31</v>
      </c>
      <c r="B81" s="96" t="s">
        <v>32</v>
      </c>
      <c r="C81" s="96"/>
      <c r="D81" s="12" t="s">
        <v>5</v>
      </c>
      <c r="E81" s="38"/>
      <c r="F81" s="38"/>
      <c r="G81" s="9"/>
      <c r="H81" s="35" t="e">
        <f>IF(OR(E81&gt;#REF!,F81&gt;#REF!),"Số liệu này không được lớn hơn tổng số phường, xã của tỉnh", IF(ABS(F81-E81)/E81&gt;20%,"Số liệu đột biến giữa hai năm, đề nghị giải thích",""))</f>
        <v>#REF!</v>
      </c>
    </row>
    <row r="82" spans="1:8" ht="27.75" customHeight="1" x14ac:dyDescent="0.25">
      <c r="A82" s="12" t="s">
        <v>31</v>
      </c>
      <c r="B82" s="96" t="s">
        <v>33</v>
      </c>
      <c r="C82" s="96"/>
      <c r="D82" s="12" t="s">
        <v>5</v>
      </c>
      <c r="E82" s="38"/>
      <c r="F82" s="38"/>
      <c r="G82" s="9"/>
      <c r="H82" s="35" t="e">
        <f>IF(OR(E82&gt;#REF!,F82&gt;#REF!),"Số liệu này không được lớn hơn tổng số phường, xã của tỉnh", IF(ABS(F82-E82)/E82&gt;20%,"Số liệu đột biến giữa hai năm, đề nghị giải thích",""))</f>
        <v>#REF!</v>
      </c>
    </row>
    <row r="83" spans="1:8" ht="27.75" customHeight="1" x14ac:dyDescent="0.25">
      <c r="A83" s="12" t="s">
        <v>31</v>
      </c>
      <c r="B83" s="96" t="s">
        <v>34</v>
      </c>
      <c r="C83" s="96"/>
      <c r="D83" s="12" t="s">
        <v>5</v>
      </c>
      <c r="E83" s="38"/>
      <c r="F83" s="38"/>
      <c r="G83" s="9"/>
      <c r="H83" s="35" t="e">
        <f>IF(OR(E83&gt;#REF!,F83&gt;#REF!),"Số liệu này không được lớn hơn tổng số phường, xã của tỉnh", IF(ABS(F83-E83)/E83&gt;20%,"Số liệu đột biến giữa hai năm, đề nghị giải thích",""))</f>
        <v>#REF!</v>
      </c>
    </row>
    <row r="84" spans="1:8" ht="27.75" customHeight="1" x14ac:dyDescent="0.25">
      <c r="A84" s="12" t="s">
        <v>31</v>
      </c>
      <c r="B84" s="96" t="s">
        <v>51</v>
      </c>
      <c r="C84" s="96"/>
      <c r="D84" s="12" t="s">
        <v>5</v>
      </c>
      <c r="E84" s="38"/>
      <c r="F84" s="38"/>
      <c r="G84" s="9"/>
      <c r="H84" s="35" t="e">
        <f>IF(OR(E84&gt;#REF!,F84&gt;#REF!),"Số liệu này không được lớn hơn tổng số phường, xã của tỉnh", IF(ABS(F84-E84)/E84&gt;20%,"Số liệu đột biến giữa hai năm, đề nghị giải thích",""))</f>
        <v>#REF!</v>
      </c>
    </row>
    <row r="85" spans="1:8" ht="27.75" customHeight="1" x14ac:dyDescent="0.25">
      <c r="A85" s="12" t="s">
        <v>31</v>
      </c>
      <c r="B85" s="96" t="s">
        <v>52</v>
      </c>
      <c r="C85" s="96"/>
      <c r="D85" s="12" t="s">
        <v>5</v>
      </c>
      <c r="E85" s="38"/>
      <c r="F85" s="38"/>
      <c r="G85" s="9"/>
      <c r="H85" s="35" t="e">
        <f>IF(OR(E85&gt;#REF!,F85&gt;#REF!),"Số liệu này không được lớn hơn tổng số phường, xã của tỉnh", IF(ABS(F85-E85)/E85&gt;20%,"Số liệu đột biến giữa hai năm, đề nghị giải thích",""))</f>
        <v>#REF!</v>
      </c>
    </row>
    <row r="86" spans="1:8" ht="27.75" customHeight="1" x14ac:dyDescent="0.25">
      <c r="A86" s="12" t="s">
        <v>31</v>
      </c>
      <c r="B86" s="96" t="s">
        <v>35</v>
      </c>
      <c r="C86" s="96"/>
      <c r="D86" s="12" t="s">
        <v>5</v>
      </c>
      <c r="E86" s="38"/>
      <c r="F86" s="38"/>
      <c r="G86" s="9"/>
      <c r="H86" s="35" t="e">
        <f>IF(OR(E86&gt;#REF!,F86&gt;#REF!),"Số liệu này không được lớn hơn tổng số phường, xã của tỉnh", IF(ABS(F86-E86)/E86&gt;20%,"Số liệu đột biến giữa hai năm, đề nghị giải thích",""))</f>
        <v>#REF!</v>
      </c>
    </row>
    <row r="87" spans="1:8" ht="27.75" customHeight="1" x14ac:dyDescent="0.25">
      <c r="A87" s="12" t="s">
        <v>31</v>
      </c>
      <c r="B87" s="96" t="s">
        <v>109</v>
      </c>
      <c r="C87" s="96"/>
      <c r="D87" s="12" t="s">
        <v>5</v>
      </c>
      <c r="E87" s="38"/>
      <c r="F87" s="38"/>
      <c r="G87" s="9"/>
      <c r="H87" s="10"/>
    </row>
    <row r="88" spans="1:8" ht="39.75" customHeight="1" x14ac:dyDescent="0.25">
      <c r="A88" s="2">
        <v>7</v>
      </c>
      <c r="B88" s="81" t="s">
        <v>100</v>
      </c>
      <c r="C88" s="98"/>
      <c r="D88" s="12"/>
      <c r="E88" s="9"/>
      <c r="F88" s="9"/>
      <c r="G88" s="9"/>
    </row>
    <row r="89" spans="1:8" ht="27" customHeight="1" x14ac:dyDescent="0.25">
      <c r="A89" s="39" t="s">
        <v>53</v>
      </c>
      <c r="B89" s="99" t="s">
        <v>101</v>
      </c>
      <c r="C89" s="99"/>
      <c r="D89" s="12"/>
      <c r="E89" s="9"/>
      <c r="F89" s="9"/>
      <c r="G89" s="9"/>
    </row>
    <row r="90" spans="1:8" ht="27" customHeight="1" x14ac:dyDescent="0.25">
      <c r="A90" s="40" t="s">
        <v>78</v>
      </c>
      <c r="B90" s="97" t="s">
        <v>38</v>
      </c>
      <c r="C90" s="97"/>
      <c r="D90" s="12"/>
      <c r="E90" s="9"/>
      <c r="F90" s="9"/>
      <c r="G90" s="9"/>
    </row>
    <row r="91" spans="1:8" ht="27" customHeight="1" x14ac:dyDescent="0.25">
      <c r="A91" s="12" t="s">
        <v>31</v>
      </c>
      <c r="B91" s="96" t="s">
        <v>39</v>
      </c>
      <c r="C91" s="96"/>
      <c r="D91" s="12" t="s">
        <v>17</v>
      </c>
      <c r="E91" s="9"/>
      <c r="F91" s="9"/>
      <c r="G91" s="9"/>
      <c r="H91" s="29" t="str">
        <f>IF(AND(E91="",F91=""),"Đề nghị nhập số liệu","")</f>
        <v>Đề nghị nhập số liệu</v>
      </c>
    </row>
    <row r="92" spans="1:8" ht="27" customHeight="1" x14ac:dyDescent="0.25">
      <c r="A92" s="49" t="s">
        <v>31</v>
      </c>
      <c r="B92" s="96" t="s">
        <v>40</v>
      </c>
      <c r="C92" s="96"/>
      <c r="D92" s="12" t="s">
        <v>17</v>
      </c>
      <c r="E92" s="9"/>
      <c r="F92" s="9"/>
      <c r="G92" s="9"/>
      <c r="H92" s="29" t="str">
        <f t="shared" ref="H92:H95" si="3">IF(AND(E92="",F92=""),"Đề nghị nhập số liệu","")</f>
        <v>Đề nghị nhập số liệu</v>
      </c>
    </row>
    <row r="93" spans="1:8" ht="27" customHeight="1" x14ac:dyDescent="0.25">
      <c r="A93" s="49" t="s">
        <v>31</v>
      </c>
      <c r="B93" s="96" t="s">
        <v>41</v>
      </c>
      <c r="C93" s="96"/>
      <c r="D93" s="12" t="s">
        <v>17</v>
      </c>
      <c r="E93" s="9"/>
      <c r="F93" s="9"/>
      <c r="G93" s="9"/>
      <c r="H93" s="29" t="str">
        <f t="shared" si="3"/>
        <v>Đề nghị nhập số liệu</v>
      </c>
    </row>
    <row r="94" spans="1:8" ht="27" customHeight="1" x14ac:dyDescent="0.25">
      <c r="A94" s="49" t="s">
        <v>31</v>
      </c>
      <c r="B94" s="96" t="s">
        <v>42</v>
      </c>
      <c r="C94" s="96"/>
      <c r="D94" s="12" t="s">
        <v>17</v>
      </c>
      <c r="E94" s="9"/>
      <c r="F94" s="9"/>
      <c r="G94" s="9"/>
      <c r="H94" s="29" t="str">
        <f t="shared" si="3"/>
        <v>Đề nghị nhập số liệu</v>
      </c>
    </row>
    <row r="95" spans="1:8" ht="27" customHeight="1" x14ac:dyDescent="0.25">
      <c r="A95" s="49" t="s">
        <v>31</v>
      </c>
      <c r="B95" s="96" t="s">
        <v>43</v>
      </c>
      <c r="C95" s="96"/>
      <c r="D95" s="12" t="s">
        <v>17</v>
      </c>
      <c r="E95" s="9"/>
      <c r="F95" s="9"/>
      <c r="G95" s="9"/>
      <c r="H95" s="29" t="str">
        <f t="shared" si="3"/>
        <v>Đề nghị nhập số liệu</v>
      </c>
    </row>
    <row r="96" spans="1:8" ht="27" customHeight="1" x14ac:dyDescent="0.25">
      <c r="A96" s="49" t="s">
        <v>31</v>
      </c>
      <c r="B96" s="96" t="s">
        <v>108</v>
      </c>
      <c r="C96" s="96"/>
      <c r="D96" s="12" t="s">
        <v>17</v>
      </c>
      <c r="E96" s="9"/>
      <c r="F96" s="9"/>
      <c r="G96" s="9"/>
    </row>
    <row r="97" spans="1:8" ht="27" customHeight="1" x14ac:dyDescent="0.25">
      <c r="A97" s="40" t="s">
        <v>79</v>
      </c>
      <c r="B97" s="97" t="s">
        <v>44</v>
      </c>
      <c r="C97" s="97"/>
      <c r="D97" s="12"/>
      <c r="E97" s="9"/>
      <c r="F97" s="9"/>
      <c r="G97" s="9"/>
    </row>
    <row r="98" spans="1:8" ht="27" customHeight="1" x14ac:dyDescent="0.25">
      <c r="A98" s="12" t="s">
        <v>31</v>
      </c>
      <c r="B98" s="96" t="s">
        <v>45</v>
      </c>
      <c r="C98" s="96"/>
      <c r="D98" s="12" t="s">
        <v>17</v>
      </c>
      <c r="E98" s="9"/>
      <c r="F98" s="9"/>
      <c r="G98" s="9"/>
      <c r="H98" s="29" t="str">
        <f>IF(AND(E98="",F98=""),"Đề nghị nhập số liệu","")</f>
        <v>Đề nghị nhập số liệu</v>
      </c>
    </row>
    <row r="99" spans="1:8" ht="27" customHeight="1" x14ac:dyDescent="0.25">
      <c r="A99" s="12" t="s">
        <v>31</v>
      </c>
      <c r="B99" s="96" t="s">
        <v>46</v>
      </c>
      <c r="C99" s="96"/>
      <c r="D99" s="12" t="s">
        <v>17</v>
      </c>
      <c r="E99" s="9"/>
      <c r="F99" s="9"/>
      <c r="G99" s="9"/>
      <c r="H99" s="29" t="str">
        <f t="shared" ref="H99" si="4">IF(AND(E99="",F99=""),"Đề nghị nhập số liệu","")</f>
        <v>Đề nghị nhập số liệu</v>
      </c>
    </row>
    <row r="100" spans="1:8" ht="27" customHeight="1" x14ac:dyDescent="0.25">
      <c r="A100" s="49" t="s">
        <v>31</v>
      </c>
      <c r="B100" s="96" t="s">
        <v>107</v>
      </c>
      <c r="C100" s="96"/>
      <c r="D100" s="12" t="s">
        <v>17</v>
      </c>
      <c r="E100" s="38"/>
      <c r="F100" s="38"/>
      <c r="G100" s="9"/>
      <c r="H100" s="35"/>
    </row>
    <row r="101" spans="1:8" ht="27" customHeight="1" x14ac:dyDescent="0.25">
      <c r="A101" s="39" t="s">
        <v>80</v>
      </c>
      <c r="B101" s="91" t="s">
        <v>70</v>
      </c>
      <c r="C101" s="104"/>
      <c r="D101" s="12"/>
      <c r="E101" s="9"/>
      <c r="F101" s="9"/>
      <c r="G101" s="9"/>
    </row>
    <row r="102" spans="1:8" ht="27" customHeight="1" x14ac:dyDescent="0.25">
      <c r="A102" s="50" t="s">
        <v>81</v>
      </c>
      <c r="B102" s="102" t="s">
        <v>38</v>
      </c>
      <c r="C102" s="103"/>
      <c r="D102" s="12"/>
      <c r="E102" s="9"/>
      <c r="F102" s="9"/>
      <c r="G102" s="9"/>
    </row>
    <row r="103" spans="1:8" ht="27" customHeight="1" x14ac:dyDescent="0.25">
      <c r="A103" s="49" t="s">
        <v>31</v>
      </c>
      <c r="B103" s="67" t="s">
        <v>39</v>
      </c>
      <c r="C103" s="68"/>
      <c r="D103" s="12" t="s">
        <v>5</v>
      </c>
      <c r="E103" s="38"/>
      <c r="F103" s="38"/>
      <c r="G103" s="9"/>
      <c r="H103" s="35" t="e">
        <f>IF(OR(E103&gt;#REF!,F103&gt;#REF!),"Số liệu này không được lớn hơn tổng số quận, huyện của tỉnh", IF(ABS(F103-E103)/E103&gt;20%,"Số liệu đột biến giữa hai năm, đề nghị giải thích",""))</f>
        <v>#REF!</v>
      </c>
    </row>
    <row r="104" spans="1:8" ht="27" customHeight="1" x14ac:dyDescent="0.25">
      <c r="A104" s="49" t="s">
        <v>31</v>
      </c>
      <c r="B104" s="67" t="s">
        <v>40</v>
      </c>
      <c r="C104" s="68"/>
      <c r="D104" s="12" t="s">
        <v>5</v>
      </c>
      <c r="E104" s="38"/>
      <c r="F104" s="38"/>
      <c r="G104" s="9"/>
      <c r="H104" s="35" t="e">
        <f>IF(OR(E104&gt;#REF!,F104&gt;#REF!),"Số liệu này không được lớn hơn tổng số quận, huyện của tỉnh", IF(ABS(F104-E104)/E104&gt;20%,"Số liệu đột biến giữa hai năm, đề nghị giải thích",""))</f>
        <v>#REF!</v>
      </c>
    </row>
    <row r="105" spans="1:8" ht="27" customHeight="1" x14ac:dyDescent="0.25">
      <c r="A105" s="49" t="s">
        <v>31</v>
      </c>
      <c r="B105" s="67" t="s">
        <v>41</v>
      </c>
      <c r="C105" s="68"/>
      <c r="D105" s="12" t="s">
        <v>5</v>
      </c>
      <c r="E105" s="38"/>
      <c r="F105" s="38"/>
      <c r="G105" s="9"/>
      <c r="H105" s="35" t="e">
        <f>IF(OR(E105&gt;#REF!,F105&gt;#REF!),"Số liệu này không được lớn hơn tổng số quận, huyện của tỉnh", IF(ABS(F105-E105)/E105&gt;20%,"Số liệu đột biến giữa hai năm, đề nghị giải thích",""))</f>
        <v>#REF!</v>
      </c>
    </row>
    <row r="106" spans="1:8" ht="27" customHeight="1" x14ac:dyDescent="0.25">
      <c r="A106" s="49" t="s">
        <v>31</v>
      </c>
      <c r="B106" s="67" t="s">
        <v>42</v>
      </c>
      <c r="C106" s="68"/>
      <c r="D106" s="12" t="s">
        <v>5</v>
      </c>
      <c r="E106" s="38"/>
      <c r="F106" s="38"/>
      <c r="G106" s="9"/>
      <c r="H106" s="35" t="e">
        <f>IF(OR(E106&gt;#REF!,F106&gt;#REF!),"Số liệu này không được lớn hơn tổng số quận, huyện của tỉnh", IF(ABS(F106-E106)/E106&gt;20%,"Số liệu đột biến giữa hai năm, đề nghị giải thích",""))</f>
        <v>#REF!</v>
      </c>
    </row>
    <row r="107" spans="1:8" ht="27" customHeight="1" x14ac:dyDescent="0.25">
      <c r="A107" s="49" t="s">
        <v>31</v>
      </c>
      <c r="B107" s="67" t="s">
        <v>43</v>
      </c>
      <c r="C107" s="68"/>
      <c r="D107" s="12" t="s">
        <v>5</v>
      </c>
      <c r="E107" s="38"/>
      <c r="F107" s="38"/>
      <c r="G107" s="9"/>
      <c r="H107" s="35" t="e">
        <f>IF(OR(E107&gt;#REF!,F107&gt;#REF!),"Số liệu này không được lớn hơn tổng số quận, huyện của tỉnh", IF(ABS(F107-E107)/E107&gt;20%,"Số liệu đột biến giữa hai năm, đề nghị giải thích",""))</f>
        <v>#REF!</v>
      </c>
    </row>
    <row r="108" spans="1:8" ht="27" customHeight="1" x14ac:dyDescent="0.25">
      <c r="A108" s="49" t="s">
        <v>31</v>
      </c>
      <c r="B108" s="67" t="s">
        <v>106</v>
      </c>
      <c r="C108" s="68"/>
      <c r="D108" s="12" t="s">
        <v>5</v>
      </c>
      <c r="E108" s="38"/>
      <c r="F108" s="38"/>
      <c r="G108" s="9"/>
      <c r="H108" s="35"/>
    </row>
    <row r="109" spans="1:8" ht="27" customHeight="1" x14ac:dyDescent="0.25">
      <c r="A109" s="40" t="s">
        <v>82</v>
      </c>
      <c r="B109" s="102" t="s">
        <v>44</v>
      </c>
      <c r="C109" s="103"/>
      <c r="D109" s="12"/>
      <c r="E109" s="9"/>
      <c r="F109" s="9"/>
      <c r="G109" s="9"/>
    </row>
    <row r="110" spans="1:8" ht="27" customHeight="1" x14ac:dyDescent="0.25">
      <c r="A110" s="12" t="s">
        <v>31</v>
      </c>
      <c r="B110" s="67" t="s">
        <v>45</v>
      </c>
      <c r="C110" s="68"/>
      <c r="D110" s="12" t="s">
        <v>5</v>
      </c>
      <c r="E110" s="38"/>
      <c r="F110" s="38"/>
      <c r="G110" s="9"/>
      <c r="H110" s="35" t="e">
        <f>IF(OR(E110&gt;#REF!,F110&gt;#REF!),"Số liệu này không được lớn hơn tổng số quận, huyện của tỉnh", IF(ABS(F110-E110)/E110&gt;20%,"Số liệu đột biến giữa hai năm, đề nghị giải thích",""))</f>
        <v>#REF!</v>
      </c>
    </row>
    <row r="111" spans="1:8" ht="27" customHeight="1" x14ac:dyDescent="0.25">
      <c r="A111" s="12" t="s">
        <v>31</v>
      </c>
      <c r="B111" s="67" t="s">
        <v>46</v>
      </c>
      <c r="C111" s="68"/>
      <c r="D111" s="12" t="s">
        <v>5</v>
      </c>
      <c r="E111" s="38"/>
      <c r="F111" s="38"/>
      <c r="G111" s="9"/>
      <c r="H111" s="35" t="e">
        <f>IF(OR(E111&gt;#REF!,F111&gt;#REF!),"Số liệu này không được lớn hơn tổng số quận, huyện của tỉnh", IF(ABS(F111-E111)/E111&gt;20%,"Số liệu đột biến giữa hai năm, đề nghị giải thích",""))</f>
        <v>#REF!</v>
      </c>
    </row>
    <row r="112" spans="1:8" ht="27" customHeight="1" x14ac:dyDescent="0.25">
      <c r="A112" s="49" t="s">
        <v>31</v>
      </c>
      <c r="B112" s="67" t="s">
        <v>105</v>
      </c>
      <c r="C112" s="68"/>
      <c r="D112" s="12"/>
      <c r="E112" s="38"/>
      <c r="F112" s="38"/>
      <c r="G112" s="9"/>
      <c r="H112" s="35"/>
    </row>
    <row r="113" spans="1:8" ht="28.5" customHeight="1" x14ac:dyDescent="0.25">
      <c r="A113" s="2">
        <v>13</v>
      </c>
      <c r="B113" s="71" t="s">
        <v>60</v>
      </c>
      <c r="C113" s="71"/>
      <c r="D113" s="2" t="s">
        <v>24</v>
      </c>
      <c r="E113" s="51"/>
      <c r="F113" s="51"/>
      <c r="G113" s="52"/>
      <c r="H113" s="29" t="str">
        <f>IF(OR(E113="",F113=""),"Đề nghị nhập số liệu","")</f>
        <v>Đề nghị nhập số liệu</v>
      </c>
    </row>
  </sheetData>
  <mergeCells count="103">
    <mergeCell ref="B79:C79"/>
    <mergeCell ref="B101:C101"/>
    <mergeCell ref="B102:C102"/>
    <mergeCell ref="B100:C100"/>
    <mergeCell ref="B87:C87"/>
    <mergeCell ref="B94:C94"/>
    <mergeCell ref="B95:C95"/>
    <mergeCell ref="B96:C96"/>
    <mergeCell ref="B80:C80"/>
    <mergeCell ref="B81:C81"/>
    <mergeCell ref="B82:C82"/>
    <mergeCell ref="B83:C83"/>
    <mergeCell ref="B84:C84"/>
    <mergeCell ref="B85:C85"/>
    <mergeCell ref="B71:C71"/>
    <mergeCell ref="B62:C62"/>
    <mergeCell ref="B64:C64"/>
    <mergeCell ref="B65:C65"/>
    <mergeCell ref="B66:C66"/>
    <mergeCell ref="B63:C63"/>
    <mergeCell ref="B72:C72"/>
    <mergeCell ref="B73:C73"/>
    <mergeCell ref="B74:C74"/>
    <mergeCell ref="B67:C67"/>
    <mergeCell ref="B68:C68"/>
    <mergeCell ref="B69:C69"/>
    <mergeCell ref="B70:C70"/>
    <mergeCell ref="B111:C111"/>
    <mergeCell ref="B112:C112"/>
    <mergeCell ref="B76:C76"/>
    <mergeCell ref="B77:C77"/>
    <mergeCell ref="B78:C78"/>
    <mergeCell ref="B75:C75"/>
    <mergeCell ref="B97:C97"/>
    <mergeCell ref="B98:C98"/>
    <mergeCell ref="B99:C99"/>
    <mergeCell ref="B90:C90"/>
    <mergeCell ref="B91:C91"/>
    <mergeCell ref="B92:C92"/>
    <mergeCell ref="B93:C93"/>
    <mergeCell ref="B88:C88"/>
    <mergeCell ref="B89:C89"/>
    <mergeCell ref="B103:C103"/>
    <mergeCell ref="B104:C104"/>
    <mergeCell ref="B105:C105"/>
    <mergeCell ref="B106:C106"/>
    <mergeCell ref="B107:C107"/>
    <mergeCell ref="B108:C108"/>
    <mergeCell ref="B109:C109"/>
    <mergeCell ref="B110:C110"/>
    <mergeCell ref="B86:C86"/>
    <mergeCell ref="B59:C59"/>
    <mergeCell ref="B60:C60"/>
    <mergeCell ref="B61:C61"/>
    <mergeCell ref="B43:C43"/>
    <mergeCell ref="B44:C44"/>
    <mergeCell ref="B45:C45"/>
    <mergeCell ref="B46:C46"/>
    <mergeCell ref="B47:C47"/>
    <mergeCell ref="B48:C48"/>
    <mergeCell ref="B49:C49"/>
    <mergeCell ref="B53:C53"/>
    <mergeCell ref="B50:C50"/>
    <mergeCell ref="B51:C51"/>
    <mergeCell ref="B52:C52"/>
    <mergeCell ref="B54:C54"/>
    <mergeCell ref="B55:C55"/>
    <mergeCell ref="B56:C56"/>
    <mergeCell ref="A4:G4"/>
    <mergeCell ref="A2:G2"/>
    <mergeCell ref="B6:G6"/>
    <mergeCell ref="B22:C22"/>
    <mergeCell ref="B11:C11"/>
    <mergeCell ref="B18:C18"/>
    <mergeCell ref="B12:C12"/>
    <mergeCell ref="B16:C16"/>
    <mergeCell ref="B21:C21"/>
    <mergeCell ref="B13:C13"/>
    <mergeCell ref="B14:C14"/>
    <mergeCell ref="B26:C26"/>
    <mergeCell ref="B27:C27"/>
    <mergeCell ref="B25:C25"/>
    <mergeCell ref="B113:C113"/>
    <mergeCell ref="B19:C19"/>
    <mergeCell ref="B40:C40"/>
    <mergeCell ref="B41:C41"/>
    <mergeCell ref="B42:C42"/>
    <mergeCell ref="B23:C23"/>
    <mergeCell ref="B24:C24"/>
    <mergeCell ref="B29:C29"/>
    <mergeCell ref="B30:C30"/>
    <mergeCell ref="B31:C31"/>
    <mergeCell ref="B32:C32"/>
    <mergeCell ref="B36:C36"/>
    <mergeCell ref="B28:C28"/>
    <mergeCell ref="B37:C37"/>
    <mergeCell ref="B38:C38"/>
    <mergeCell ref="B39:C39"/>
    <mergeCell ref="B33:C33"/>
    <mergeCell ref="B34:C34"/>
    <mergeCell ref="B35:C35"/>
    <mergeCell ref="B57:C57"/>
    <mergeCell ref="B58:C58"/>
  </mergeCells>
  <pageMargins left="1.0900000000000001" right="0.23622047244094491" top="0.62" bottom="0.61" header="0.31496062992125984" footer="0.31496062992125984"/>
  <pageSetup paperSize="9" scale="95"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Phiếu điều tra</vt:lpstr>
      <vt:lpstr>'Phiếu điều tra'!Print_Titles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THANH TUNG</dc:creator>
  <cp:lastModifiedBy>Administrator</cp:lastModifiedBy>
  <cp:lastPrinted>2022-05-20T03:34:42Z</cp:lastPrinted>
  <dcterms:created xsi:type="dcterms:W3CDTF">2018-03-21T02:59:06Z</dcterms:created>
  <dcterms:modified xsi:type="dcterms:W3CDTF">2022-06-17T03:24:03Z</dcterms:modified>
</cp:coreProperties>
</file>